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rstors\KRT電子保管庫(R07)\A4．各課業務フォルダ\01．総務課\010020財政係\未処理\20260303 【依頼_3_13（金）〆】令和６年度財政状況資料集の作成・公表について\回答\"/>
    </mc:Choice>
  </mc:AlternateContent>
  <xr:revisionPtr revIDLastSave="0" documentId="13_ncr:1_{0D8ABC00-0387-487F-8249-27DC2A94A59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U36" i="10"/>
  <c r="CO35" i="10"/>
  <c r="BE35" i="10"/>
  <c r="C35" i="10"/>
  <c r="C36" i="10" s="1"/>
  <c r="CO34" i="10"/>
  <c r="BW34" i="10"/>
  <c r="BW35" i="10" s="1"/>
  <c r="BW36" i="10" s="1"/>
  <c r="BW37" i="10" s="1"/>
  <c r="BW38" i="10" s="1"/>
  <c r="BW39" i="10" s="1"/>
  <c r="BW40" i="10" s="1"/>
  <c r="BW41" i="10" s="1"/>
  <c r="BW42" i="10" s="1"/>
  <c r="BW43" i="10" s="1"/>
  <c r="BE34" i="10"/>
  <c r="C34" i="10"/>
  <c r="C37" i="10" l="1"/>
  <c r="C38"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<sst xmlns="http://schemas.openxmlformats.org/spreadsheetml/2006/main" count="1131" uniqueCount="577">
  <si>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</si>
  <si>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</si>
  <si>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</si>
  <si>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</si>
  <si>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</si>
  <si>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</si>
  <si>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</si>
  <si>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</si>
  <si>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</si>
  <si>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</si>
  <si>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</si>
  <si>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</si>
  <si>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</si>
  <si>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</si>
  <si>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</si>
  <si>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</si>
  <si>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</si>
  <si>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</si>
  <si>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</si>
  <si>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</si>
  <si>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</si>
  <si>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</si>
  <si>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</si>
  <si>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</si>
  <si>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</si>
  <si>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</si>
  <si>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</si>
  <si>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</si>
  <si>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</si>
  <si>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</si>
  <si>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</si>
  <si>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</si>
  <si>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</si>
  <si>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</si>
  <si>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</si>
  <si>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</si>
  <si>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</si>
  <si>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</si>
  <si>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</si>
  <si>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</si>
  <si>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</si>
  <si>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</si>
  <si>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</si>
  <si>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</si>
  <si>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</si>
  <si>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</si>
  <si>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</si>
  <si>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</si>
  <si>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</si>
  <si>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</si>
  <si>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</si>
  <si>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</si>
  <si>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</si>
  <si>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</si>
  <si>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</si>
  <si>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</si>
  <si>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</si>
  <si>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</si>
  <si>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</si>
  <si>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</si>
  <si>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</si>
  <si>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</si>
  <si>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</si>
  <si>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</si>
  <si>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</si>
  <si>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</si>
  <si>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</si>
  <si>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</si>
  <si>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</si>
  <si>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</si>
  <si>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</si>
  <si>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</si>
  <si>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</si>
  <si>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</si>
  <si>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</si>
  <si>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</si>
  <si>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</si>
  <si>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</si>
  <si>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</si>
  <si>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</si>
  <si>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</si>
  <si>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</si>
  <si>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</si>
  <si>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</si>
  <si>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</si>
  <si>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</si>
  <si>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</si>
  <si>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</si>
  <si>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</si>
  <si>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</si>
  <si>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</si>
  <si>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</si>
  <si>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</si>
  <si>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</si>
  <si>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</si>
  <si>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</si>
  <si>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</si>
  <si>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</si>
  <si>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</si>
  <si>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</si>
  <si>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</si>
  <si>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</si>
  <si>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</si>
  <si>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</si>
  <si>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</si>
  <si>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</si>
  <si>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</si>
  <si>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</si>
  <si>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</si>
  <si>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</si>
  <si>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</si>
  <si>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</si>
  <si>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</si>
  <si>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</si>
  <si>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</si>
  <si>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</si>
  <si>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</si>
  <si>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</si>
  <si>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</si>
  <si>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</si>
  <si>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</si>
  <si>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</si>
  <si>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</si>
  <si>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</si>
  <si>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</si>
  <si>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</si>
  <si>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</si>
  <si>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</si>
  <si>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</si>
  <si>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</si>
  <si>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</si>
  <si>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</si>
  <si>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</si>
  <si>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</si>
  <si>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</si>
  <si>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</si>
  <si>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</si>
  <si>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</si>
  <si>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</si>
  <si>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</si>
  <si>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</si>
  <si>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</si>
  <si>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</si>
  <si>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</si>
  <si>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</si>
  <si>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</si>
  <si>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</si>
  <si>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</si>
  <si>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</si>
  <si>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</si>
  <si>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</si>
  <si>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</si>
  <si>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</si>
  <si>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</si>
  <si>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</si>
  <si>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</si>
  <si>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</si>
  <si>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</si>
  <si>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</si>
  <si>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</si>
  <si>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</si>
  <si>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</si>
  <si>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</si>
  <si>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</si>
  <si>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</si>
  <si>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</si>
  <si>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</si>
  <si>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</si>
  <si>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</si>
  <si>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</si>
  <si>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</si>
  <si>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</si>
  <si>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</si>
  <si>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</si>
  <si>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</si>
  <si>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</si>
  <si>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</si>
  <si>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</si>
  <si>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</si>
  <si>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</si>
  <si>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</si>
  <si>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</si>
  <si>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</si>
  <si>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</si>
  <si>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</si>
  <si>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</si>
  <si>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</si>
  <si>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</si>
  <si>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</si>
  <si>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</si>
  <si>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</si>
  <si>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</si>
  <si>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</si>
  <si>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</si>
  <si>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</si>
  <si>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</si>
  <si>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</si>
  <si>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</si>
  <si>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</si>
  <si>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</si>
  <si>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</si>
  <si>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</si>
  <si>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</si>
  <si>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</si>
  <si>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福岡県鞍手町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</si>
  <si>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</si>
  <si>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</si>
  <si>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</si>
  <si>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</si>
  <si>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</si>
  <si>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</si>
  <si>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</si>
  <si>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</si>
  <si>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</si>
  <si>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</si>
  <si>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</si>
  <si>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</si>
  <si>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</si>
  <si>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</si>
  <si>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</si>
  <si>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</si>
  <si>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</si>
  <si>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</si>
  <si>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</si>
  <si>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</si>
  <si>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</si>
  <si>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</si>
  <si>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</si>
  <si>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</si>
  <si>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</si>
  <si>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</si>
  <si>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</si>
  <si>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</si>
  <si>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</si>
  <si>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</si>
  <si>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</si>
  <si>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</si>
  <si>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</si>
  <si>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</si>
  <si>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</si>
  <si>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</si>
  <si>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</si>
  <si>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</si>
  <si>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</si>
  <si>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</si>
  <si>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</si>
  <si>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</si>
  <si>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</si>
  <si>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</si>
  <si>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</si>
  <si>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</si>
  <si>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</si>
  <si>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</si>
  <si>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</si>
  <si>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</si>
  <si>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</si>
  <si>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</si>
  <si>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</si>
  <si>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</si>
  <si>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</si>
  <si>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</si>
  <si>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</si>
  <si>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</si>
  <si>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</si>
  <si>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</si>
  <si>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</si>
  <si>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</si>
  <si>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</si>
  <si>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</si>
  <si>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</si>
  <si>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</si>
  <si>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</si>
  <si>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</si>
  <si>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</si>
  <si>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</si>
  <si>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</si>
  <si>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</si>
  <si>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</si>
  <si>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</si>
  <si>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</si>
  <si>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</si>
  <si>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</si>
  <si>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</si>
  <si>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</si>
  <si>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</si>
  <si>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</si>
  <si>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</si>
  <si>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</si>
  <si>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</si>
  <si>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</si>
  <si>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</si>
  <si>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</si>
  <si>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</si>
  <si>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</si>
  <si>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</si>
  <si>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</si>
  <si>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</si>
  <si>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</si>
  <si>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</si>
  <si>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</si>
  <si>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</si>
  <si>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</si>
  <si>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</si>
  <si>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</si>
  <si>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</si>
  <si>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</si>
  <si>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</si>
  <si>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</si>
  <si>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</si>
  <si>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</si>
  <si>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</si>
  <si>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</si>
  <si>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</si>
  <si>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</si>
  <si>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</si>
  <si>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</si>
  <si>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</si>
  <si>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</si>
  <si>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</si>
  <si>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</si>
  <si>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</si>
  <si>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</si>
  <si>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</si>
  <si>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</si>
  <si>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</si>
  <si>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</si>
  <si>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</si>
  <si>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</si>
  <si>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</si>
  <si>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</si>
  <si>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</si>
  <si>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</si>
  <si>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</si>
  <si>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</si>
  <si>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</si>
  <si>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</si>
  <si>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</si>
  <si>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</si>
  <si>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</si>
  <si>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</si>
  <si>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</si>
  <si>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</si>
  <si>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</si>
  <si>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</si>
  <si>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</si>
  <si>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</si>
  <si>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</si>
  <si>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</si>
  <si>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</si>
  <si>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</si>
  <si>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</si>
  <si>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</si>
  <si>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</si>
  <si>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</si>
  <si>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</si>
  <si>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福岡県鞍手町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</si>
  <si>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</si>
  <si>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</si>
  <si>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</si>
  <si>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</si>
  <si>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</si>
  <si>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</si>
  <si>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</si>
  <si>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</si>
  <si>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</si>
  <si>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</si>
  <si>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</si>
  <si>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</si>
  <si>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</si>
  <si>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</si>
  <si>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</si>
  <si>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</si>
  <si>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</si>
  <si>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</si>
  <si>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</si>
  <si>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</si>
  <si>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</si>
  <si>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</si>
  <si>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</si>
  <si>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</si>
  <si>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</si>
  <si>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</si>
  <si>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</si>
  <si>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</si>
  <si>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</si>
  <si>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</si>
  <si>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</si>
  <si>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</si>
  <si>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</si>
  <si>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</si>
  <si>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</si>
  <si>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</si>
  <si>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</si>
  <si>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</si>
  <si>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</si>
  <si>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</si>
  <si>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</si>
  <si>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</si>
  <si>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</si>
  <si>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</si>
  <si>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</si>
  <si>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</si>
  <si>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</si>
  <si>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</si>
  <si>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</si>
  <si>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</si>
  <si>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</si>
  <si>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</si>
  <si>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</si>
  <si>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</si>
  <si>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</si>
  <si>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</si>
  <si>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</si>
  <si>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</si>
  <si>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</si>
  <si>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</si>
  <si>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</si>
  <si>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</si>
  <si>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</si>
  <si>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</si>
  <si>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</si>
  <si>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</si>
  <si>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</si>
  <si>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</si>
  <si>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</si>
  <si>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</si>
  <si>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</si>
  <si>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</si>
  <si>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</si>
  <si>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</si>
  <si>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</si>
  <si>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</si>
  <si>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</si>
  <si>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</si>
  <si>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</si>
  <si>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</si>
  <si>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</si>
  <si>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</si>
  <si>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</si>
  <si>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</si>
  <si>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</si>
  <si>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</si>
  <si>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</si>
  <si>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</si>
  <si>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</si>
  <si>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</si>
  <si>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</si>
  <si>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</si>
  <si>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</si>
  <si>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</si>
  <si>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</si>
  <si>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鞍手町後期高齢者医療特別会計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</si>
  <si>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</si>
  <si>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鞍手町国民健康保険事業特別会計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</si>
  <si>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</si>
  <si>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</si>
  <si>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</si>
  <si>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</si>
  <si>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</si>
  <si>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</si>
  <si>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</si>
  <si>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</si>
  <si>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</si>
  <si>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</si>
  <si>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</si>
  <si>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</si>
  <si>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</si>
  <si>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</si>
  <si>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</si>
  <si>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</si>
  <si>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</si>
  <si>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</si>
  <si>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</si>
  <si>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</si>
  <si>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</si>
  <si>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</si>
  <si>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</si>
  <si>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</si>
  <si>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</si>
  <si>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</si>
  <si>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</si>
  <si>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</si>
  <si>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</si>
  <si>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</si>
  <si>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</si>
  <si>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</si>
  <si>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</si>
  <si>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</si>
  <si>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</si>
  <si>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</si>
  <si>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</si>
  <si>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</si>
  <si>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</si>
  <si>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</si>
  <si>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</si>
  <si>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</si>
  <si>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</si>
  <si>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</si>
  <si>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</si>
  <si>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</si>
  <si>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</si>
  <si>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</si>
  <si>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</si>
  <si>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</si>
  <si>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</si>
  <si>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</si>
  <si>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</si>
  <si>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</si>
  <si>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</si>
  <si>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</si>
  <si>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</si>
  <si>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</si>
  <si>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</si>
  <si>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</si>
  <si>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</si>
  <si>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</si>
  <si>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</si>
  <si>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</si>
  <si>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</si>
  <si>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</si>
  <si>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</si>
  <si>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</si>
  <si>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</si>
  <si>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</si>
  <si>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</si>
  <si>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</si>
  <si>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</si>
  <si>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</si>
  <si>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</si>
  <si>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</si>
  <si>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</si>
  <si>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</si>
  <si>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</si>
  <si>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</si>
  <si>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</si>
  <si>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6.81</t>
  </si>
  <si>
    <t>▲ 8.89</t>
  </si>
  <si>
    <t>鞍手町水道事業会計</t>
  </si>
  <si>
    <t>国民健康保険事業特別会計</t>
  </si>
  <si>
    <t>一般会計</t>
  </si>
  <si>
    <t>鞍手町下水道事業会計</t>
  </si>
  <si>
    <t>後期高齢者医療特別会計</t>
  </si>
  <si>
    <t>住宅新築資金等特別会計</t>
  </si>
  <si>
    <t>鞍手町かんがい施設維持管理運営費特別会計</t>
  </si>
  <si>
    <t>鞍手町谷山池パイプライン水利施設維持管理運営費特別会計</t>
  </si>
  <si>
    <t>その他会計（赤字）</t>
  </si>
  <si>
    <t>その他会計（黒字）</t>
  </si>
  <si>
    <t>R02</t>
    <phoneticPr fontId="5"/>
  </si>
  <si>
    <t>R03</t>
    <phoneticPr fontId="5"/>
  </si>
  <si>
    <t>R04</t>
    <phoneticPr fontId="5"/>
  </si>
  <si>
    <t>R05</t>
    <phoneticPr fontId="5"/>
  </si>
  <si>
    <t>R06</t>
    <phoneticPr fontId="5"/>
  </si>
  <si>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</si>
  <si>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</si>
  <si>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</si>
  <si>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</si>
  <si>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</si>
  <si>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</si>
  <si>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</si>
  <si>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</si>
  <si>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</si>
  <si>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</si>
  <si>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</si>
  <si>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</si>
  <si>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</si>
  <si>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t>
    <phoneticPr fontId="2"/>
  </si>
  <si>
    <t>▲21</t>
    <phoneticPr fontId="2"/>
  </si>
  <si>
    <t>▲3</t>
    <phoneticPr fontId="2"/>
  </si>
  <si>
    <t>〇</t>
    <phoneticPr fontId="2"/>
  </si>
  <si>
    <t>くらて病院</t>
    <rPh sb="3" eb="5">
      <t>ビョウイン</t>
    </rPh>
    <phoneticPr fontId="2"/>
  </si>
  <si>
    <t>▲325</t>
    <phoneticPr fontId="2"/>
  </si>
  <si>
    <t>▲495</t>
    <phoneticPr fontId="2"/>
  </si>
  <si>
    <t>かんがい施設維持管理運営基金</t>
    <phoneticPr fontId="5"/>
  </si>
  <si>
    <t>ふるさと応援基金</t>
    <phoneticPr fontId="38"/>
  </si>
  <si>
    <t>谷山池パイプライン水利施設維持管理運営基金</t>
    <phoneticPr fontId="38"/>
  </si>
  <si>
    <t>過疎地域持続的発展特別事業基金</t>
    <phoneticPr fontId="38"/>
  </si>
  <si>
    <t>職員退職手当基金</t>
    <rPh sb="0" eb="2">
      <t>ショクイン</t>
    </rPh>
    <rPh sb="2" eb="4">
      <t>タイショク</t>
    </rPh>
    <rPh sb="4" eb="6">
      <t>テアテ</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</si>
</sst>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6F42-4595-B32E-7516B8F47F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132712</c:v>
                </c:pt>
                <c:pt idx="1">
                  <c:v>194946</c:v>
                </c:pt>
                <c:pt idx="2">
                  <c:v>37471</c:v>
                </c:pt>
                <c:pt idx="3">
                  <c:v>133176</c:v>
                </c:pt>
                <c:pt idx="4">
                  <c:v>252139</c:v>
                </c:pt>
              </c:numCache>
            </c:numRef>
          </c:val>
          <c:smooth val="0"/>
          <c:extLst>
            <c:ext xmlns:c16="http://schemas.microsoft.com/office/drawing/2014/chart" uri="{C3380CC4-5D6E-409C-BE32-E72D297353CC}">
              <c16:uniqueId val="{00000001-6F42-4595-B32E-7516B8F47F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1.52</c:v>
                </c:pt>
                <c:pt idx="1">
                  <c:v>11.26</c:v>
                </c:pt>
                <c:pt idx="2">
                  <c:v>14.3</c:v>
                </c:pt>
                <c:pt idx="3">
                  <c:v>6.97</c:v>
                </c:pt>
                <c:pt idx="4">
                  <c:v>1.66</c:v>
                </c:pt>
              </c:numCache>
            </c:numRef>
          </c:val>
          <c:extLst>
            <c:ext xmlns:c16="http://schemas.microsoft.com/office/drawing/2014/chart" uri="{C3380CC4-5D6E-409C-BE32-E72D297353CC}">
              <c16:uniqueId val="{00000000-2010-48B6-94C2-92D54C4EA9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21.21</c:v>
                </c:pt>
                <c:pt idx="1">
                  <c:v>20.5</c:v>
                </c:pt>
                <c:pt idx="2">
                  <c:v>26.77</c:v>
                </c:pt>
                <c:pt idx="3">
                  <c:v>32.799999999999997</c:v>
                </c:pt>
                <c:pt idx="4">
                  <c:v>31.81</c:v>
                </c:pt>
              </c:numCache>
            </c:numRef>
          </c:val>
          <c:extLst>
            <c:ext xmlns:c16="http://schemas.microsoft.com/office/drawing/2014/chart" uri="{C3380CC4-5D6E-409C-BE32-E72D297353CC}">
              <c16:uniqueId val="{00000001-2010-48B6-94C2-92D54C4EA9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9.86</c:v>
                </c:pt>
                <c:pt idx="2">
                  <c:v>2.81</c:v>
                </c:pt>
                <c:pt idx="3">
                  <c:v>-6.81</c:v>
                </c:pt>
                <c:pt idx="4">
                  <c:v>-8.89</c:v>
                </c:pt>
              </c:numCache>
            </c:numRef>
          </c:val>
          <c:smooth val="0"/>
          <c:extLst>
            <c:ext xmlns:c16="http://schemas.microsoft.com/office/drawing/2014/chart" uri="{C3380CC4-5D6E-409C-BE32-E72D297353CC}">
              <c16:uniqueId val="{00000002-2010-48B6-94C2-92D54C4EA9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CD0-4FC8-8464-1BC0C06D6F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D0-4FC8-8464-1BC0C06D6F2D}"/>
            </c:ext>
          </c:extLst>
        </c:ser>
        <c:ser>
          <c:idx val="2"/>
          <c:order val="2"/>
          <c:tx>
            <c:strRef>
              <c:f>データシート!$A$29</c:f>
              <c:strCache>
                <c:ptCount val="1"/>
                <c:pt idx="0">
                  <c:v>鞍手町谷山池パイプライン水利施設維持管理運営費特別会計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CD0-4FC8-8464-1BC0C06D6F2D}"/>
            </c:ext>
          </c:extLst>
        </c:ser>
        <c:ser>
          <c:idx val="3"/>
          <c:order val="3"/>
          <c:tx>
            <c:strRef>
              <c:f>データシート!$A$30</c:f>
              <c:strCache>
                <c:ptCount val="1"/>
                <c:pt idx="0">
                  <c:v>鞍手町かんがい施設維持管理運営費特別会計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3-4CD0-4FC8-8464-1BC0C06D6F2D}"/>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CD0-4FC8-8464-1BC0C06D6F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5-4CD0-4FC8-8464-1BC0C06D6F2D}"/>
            </c:ext>
          </c:extLst>
        </c:ser>
        <c:ser>
          <c:idx val="6"/>
          <c:order val="6"/>
          <c:tx>
            <c:strRef>
              <c:f>データシート!$A$33</c:f>
              <c:strCache>
                <c:ptCount val="1"/>
                <c:pt idx="0">
                  <c:v>鞍手町下水道事業会計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0.25</c:v>
                </c:pt>
                <c:pt idx="4">
                  <c:v>#N/A</c:v>
                </c:pt>
                <c:pt idx="5">
                  <c:v>0.78</c:v>
                </c:pt>
                <c:pt idx="6">
                  <c:v>#N/A</c:v>
                </c:pt>
                <c:pt idx="7">
                  <c:v>0.65</c:v>
                </c:pt>
                <c:pt idx="8">
                  <c:v>#N/A</c:v>
                </c:pt>
                <c:pt idx="9">
                  <c:v>0.27</c:v>
                </c:pt>
              </c:numCache>
            </c:numRef>
          </c:val>
          <c:extLst>
            <c:ext xmlns:c16="http://schemas.microsoft.com/office/drawing/2014/chart" uri="{C3380CC4-5D6E-409C-BE32-E72D297353CC}">
              <c16:uniqueId val="{00000006-4CD0-4FC8-8464-1BC0C06D6F2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11.26</c:v>
                </c:pt>
                <c:pt idx="4">
                  <c:v>#N/A</c:v>
                </c:pt>
                <c:pt idx="5">
                  <c:v>14.27</c:v>
                </c:pt>
                <c:pt idx="6">
                  <c:v>#N/A</c:v>
                </c:pt>
                <c:pt idx="7">
                  <c:v>6.97</c:v>
                </c:pt>
                <c:pt idx="8">
                  <c:v>#N/A</c:v>
                </c:pt>
                <c:pt idx="9">
                  <c:v>1.65</c:v>
                </c:pt>
              </c:numCache>
            </c:numRef>
          </c:val>
          <c:extLst>
            <c:ext xmlns:c16="http://schemas.microsoft.com/office/drawing/2014/chart" uri="{C3380CC4-5D6E-409C-BE32-E72D297353CC}">
              <c16:uniqueId val="{00000007-4CD0-4FC8-8464-1BC0C06D6F2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1.98</c:v>
                </c:pt>
                <c:pt idx="2">
                  <c:v>#N/A</c:v>
                </c:pt>
                <c:pt idx="3">
                  <c:v>1.33</c:v>
                </c:pt>
                <c:pt idx="4">
                  <c:v>#N/A</c:v>
                </c:pt>
                <c:pt idx="5">
                  <c:v>0.8</c:v>
                </c:pt>
                <c:pt idx="6">
                  <c:v>#N/A</c:v>
                </c:pt>
                <c:pt idx="7">
                  <c:v>1.34</c:v>
                </c:pt>
                <c:pt idx="8">
                  <c:v>#N/A</c:v>
                </c:pt>
                <c:pt idx="9">
                  <c:v>1.93</c:v>
                </c:pt>
              </c:numCache>
            </c:numRef>
          </c:val>
          <c:extLst>
            <c:ext xmlns:c16="http://schemas.microsoft.com/office/drawing/2014/chart" uri="{C3380CC4-5D6E-409C-BE32-E72D297353CC}">
              <c16:uniqueId val="{00000008-4CD0-4FC8-8464-1BC0C06D6F2D}"/>
            </c:ext>
          </c:extLst>
        </c:ser>
        <c:ser>
          <c:idx val="9"/>
          <c:order val="9"/>
          <c:tx>
            <c:strRef>
              <c:f>データシート!$A$36</c:f>
              <c:strCache>
                <c:ptCount val="1"/>
                <c:pt idx="0">
                  <c:v>鞍手町水道事業会計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9.18</c:v>
                </c:pt>
                <c:pt idx="2">
                  <c:v>#N/A</c:v>
                </c:pt>
                <c:pt idx="3">
                  <c:v>8.25</c:v>
                </c:pt>
                <c:pt idx="4">
                  <c:v>#N/A</c:v>
                </c:pt>
                <c:pt idx="5">
                  <c:v>8.7100000000000009</c:v>
                </c:pt>
                <c:pt idx="6">
                  <c:v>#N/A</c:v>
                </c:pt>
                <c:pt idx="7">
                  <c:v>8.7200000000000006</c:v>
                </c:pt>
                <c:pt idx="8">
                  <c:v>#N/A</c:v>
                </c:pt>
                <c:pt idx="9">
                  <c:v>8.01</c:v>
                </c:pt>
              </c:numCache>
            </c:numRef>
          </c:val>
          <c:extLst>
            <c:ext xmlns:c16="http://schemas.microsoft.com/office/drawing/2014/chart" uri="{C3380CC4-5D6E-409C-BE32-E72D297353CC}">
              <c16:uniqueId val="{00000009-4CD0-4FC8-8464-1BC0C06D6F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891</c:v>
                </c:pt>
                <c:pt idx="5">
                  <c:v>931</c:v>
                </c:pt>
                <c:pt idx="8">
                  <c:v>1004</c:v>
                </c:pt>
                <c:pt idx="11">
                  <c:v>1120</c:v>
                </c:pt>
                <c:pt idx="14">
                  <c:v>1101</c:v>
                </c:pt>
              </c:numCache>
            </c:numRef>
          </c:val>
          <c:extLst>
            <c:ext xmlns:c16="http://schemas.microsoft.com/office/drawing/2014/chart" uri="{C3380CC4-5D6E-409C-BE32-E72D297353CC}">
              <c16:uniqueId val="{00000000-CD1E-45BB-86AF-1FE9EB0769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1E-45BB-86AF-1FE9EB0769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1E-45BB-86AF-1FE9EB0769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3</c:v>
                </c:pt>
                <c:pt idx="9">
                  <c:v>1</c:v>
                </c:pt>
                <c:pt idx="12">
                  <c:v>1</c:v>
                </c:pt>
              </c:numCache>
            </c:numRef>
          </c:val>
          <c:extLst>
            <c:ext xmlns:c16="http://schemas.microsoft.com/office/drawing/2014/chart" uri="{C3380CC4-5D6E-409C-BE32-E72D297353CC}">
              <c16:uniqueId val="{00000003-CD1E-45BB-86AF-1FE9EB0769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151</c:v>
                </c:pt>
                <c:pt idx="3">
                  <c:v>177</c:v>
                </c:pt>
                <c:pt idx="6">
                  <c:v>178</c:v>
                </c:pt>
                <c:pt idx="9">
                  <c:v>182</c:v>
                </c:pt>
                <c:pt idx="12">
                  <c:v>185</c:v>
                </c:pt>
              </c:numCache>
            </c:numRef>
          </c:val>
          <c:extLst>
            <c:ext xmlns:c16="http://schemas.microsoft.com/office/drawing/2014/chart" uri="{C3380CC4-5D6E-409C-BE32-E72D297353CC}">
              <c16:uniqueId val="{00000004-CD1E-45BB-86AF-1FE9EB0769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1E-45BB-86AF-1FE9EB0769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1E-45BB-86AF-1FE9EB0769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1089</c:v>
                </c:pt>
                <c:pt idx="3">
                  <c:v>1083</c:v>
                </c:pt>
                <c:pt idx="6">
                  <c:v>1156</c:v>
                </c:pt>
                <c:pt idx="9">
                  <c:v>1262</c:v>
                </c:pt>
                <c:pt idx="12">
                  <c:v>1245</c:v>
                </c:pt>
              </c:numCache>
            </c:numRef>
          </c:val>
          <c:extLst>
            <c:ext xmlns:c16="http://schemas.microsoft.com/office/drawing/2014/chart" uri="{C3380CC4-5D6E-409C-BE32-E72D297353CC}">
              <c16:uniqueId val="{00000007-CD1E-45BB-86AF-1FE9EB0769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354</c:v>
                </c:pt>
                <c:pt idx="2">
                  <c:v>#N/A</c:v>
                </c:pt>
                <c:pt idx="3">
                  <c:v>#N/A</c:v>
                </c:pt>
                <c:pt idx="4">
                  <c:v>334</c:v>
                </c:pt>
                <c:pt idx="5">
                  <c:v>#N/A</c:v>
                </c:pt>
                <c:pt idx="6">
                  <c:v>#N/A</c:v>
                </c:pt>
                <c:pt idx="7">
                  <c:v>333</c:v>
                </c:pt>
                <c:pt idx="8">
                  <c:v>#N/A</c:v>
                </c:pt>
                <c:pt idx="9">
                  <c:v>#N/A</c:v>
                </c:pt>
                <c:pt idx="10">
                  <c:v>325</c:v>
                </c:pt>
                <c:pt idx="11">
                  <c:v>#N/A</c:v>
                </c:pt>
                <c:pt idx="12">
                  <c:v>#N/A</c:v>
                </c:pt>
                <c:pt idx="13">
                  <c:v>330</c:v>
                </c:pt>
                <c:pt idx="14">
                  <c:v>#N/A</c:v>
                </c:pt>
              </c:numCache>
            </c:numRef>
          </c:val>
          <c:smooth val="0"/>
          <c:extLst>
            <c:ext xmlns:c16="http://schemas.microsoft.com/office/drawing/2014/chart" uri="{C3380CC4-5D6E-409C-BE32-E72D297353CC}">
              <c16:uniqueId val="{00000008-CD1E-45BB-86AF-1FE9EB0769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9391</c:v>
                </c:pt>
                <c:pt idx="5">
                  <c:v>11332</c:v>
                </c:pt>
                <c:pt idx="8">
                  <c:v>10973</c:v>
                </c:pt>
                <c:pt idx="11">
                  <c:v>10780</c:v>
                </c:pt>
                <c:pt idx="14">
                  <c:v>11063</c:v>
                </c:pt>
              </c:numCache>
            </c:numRef>
          </c:val>
          <c:extLst>
            <c:ext xmlns:c16="http://schemas.microsoft.com/office/drawing/2014/chart" uri="{C3380CC4-5D6E-409C-BE32-E72D297353CC}">
              <c16:uniqueId val="{00000000-CD59-4F5E-BCBD-B27CC4315E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1981</c:v>
                </c:pt>
                <c:pt idx="5">
                  <c:v>4246</c:v>
                </c:pt>
                <c:pt idx="8">
                  <c:v>4179</c:v>
                </c:pt>
                <c:pt idx="11">
                  <c:v>4014</c:v>
                </c:pt>
                <c:pt idx="14">
                  <c:v>3878</c:v>
                </c:pt>
              </c:numCache>
            </c:numRef>
          </c:val>
          <c:extLst>
            <c:ext xmlns:c16="http://schemas.microsoft.com/office/drawing/2014/chart" uri="{C3380CC4-5D6E-409C-BE32-E72D297353CC}">
              <c16:uniqueId val="{00000001-CD59-4F5E-BCBD-B27CC4315E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6897</c:v>
                </c:pt>
                <c:pt idx="5">
                  <c:v>7072</c:v>
                </c:pt>
                <c:pt idx="8">
                  <c:v>7504</c:v>
                </c:pt>
                <c:pt idx="11">
                  <c:v>8204</c:v>
                </c:pt>
                <c:pt idx="14">
                  <c:v>7981</c:v>
                </c:pt>
              </c:numCache>
            </c:numRef>
          </c:val>
          <c:extLst>
            <c:ext xmlns:c16="http://schemas.microsoft.com/office/drawing/2014/chart" uri="{C3380CC4-5D6E-409C-BE32-E72D297353CC}">
              <c16:uniqueId val="{00000002-CD59-4F5E-BCBD-B27CC4315E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59-4F5E-BCBD-B27CC4315E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59-4F5E-BCBD-B27CC4315E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614</c:v>
                </c:pt>
                <c:pt idx="3">
                  <c:v>825</c:v>
                </c:pt>
                <c:pt idx="6">
                  <c:v>1093</c:v>
                </c:pt>
                <c:pt idx="9">
                  <c:v>1392</c:v>
                </c:pt>
                <c:pt idx="12">
                  <c:v>1717</c:v>
                </c:pt>
              </c:numCache>
            </c:numRef>
          </c:val>
          <c:extLst>
            <c:ext xmlns:c16="http://schemas.microsoft.com/office/drawing/2014/chart" uri="{C3380CC4-5D6E-409C-BE32-E72D297353CC}">
              <c16:uniqueId val="{00000005-CD59-4F5E-BCBD-B27CC4315E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957</c:v>
                </c:pt>
                <c:pt idx="3">
                  <c:v>908</c:v>
                </c:pt>
                <c:pt idx="6">
                  <c:v>894</c:v>
                </c:pt>
                <c:pt idx="9">
                  <c:v>944</c:v>
                </c:pt>
                <c:pt idx="12">
                  <c:v>1004</c:v>
                </c:pt>
              </c:numCache>
            </c:numRef>
          </c:val>
          <c:extLst>
            <c:ext xmlns:c16="http://schemas.microsoft.com/office/drawing/2014/chart" uri="{C3380CC4-5D6E-409C-BE32-E72D297353CC}">
              <c16:uniqueId val="{00000006-CD59-4F5E-BCBD-B27CC4315E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7</c:v>
                </c:pt>
                <c:pt idx="6">
                  <c:v>4</c:v>
                </c:pt>
                <c:pt idx="9">
                  <c:v>6</c:v>
                </c:pt>
                <c:pt idx="12">
                  <c:v>7</c:v>
                </c:pt>
              </c:numCache>
            </c:numRef>
          </c:val>
          <c:extLst>
            <c:ext xmlns:c16="http://schemas.microsoft.com/office/drawing/2014/chart" uri="{C3380CC4-5D6E-409C-BE32-E72D297353CC}">
              <c16:uniqueId val="{00000007-CD59-4F5E-BCBD-B27CC4315E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3616</c:v>
                </c:pt>
                <c:pt idx="3">
                  <c:v>3713</c:v>
                </c:pt>
                <c:pt idx="6">
                  <c:v>3695</c:v>
                </c:pt>
                <c:pt idx="9">
                  <c:v>3653</c:v>
                </c:pt>
                <c:pt idx="12">
                  <c:v>3528</c:v>
                </c:pt>
              </c:numCache>
            </c:numRef>
          </c:val>
          <c:extLst>
            <c:ext xmlns:c16="http://schemas.microsoft.com/office/drawing/2014/chart" uri="{C3380CC4-5D6E-409C-BE32-E72D297353CC}">
              <c16:uniqueId val="{00000008-CD59-4F5E-BCBD-B27CC4315E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59-4F5E-BCBD-B27CC4315E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11296</c:v>
                </c:pt>
                <c:pt idx="3">
                  <c:v>14672</c:v>
                </c:pt>
                <c:pt idx="6">
                  <c:v>14078</c:v>
                </c:pt>
                <c:pt idx="9">
                  <c:v>14313</c:v>
                </c:pt>
                <c:pt idx="12">
                  <c:v>15868</c:v>
                </c:pt>
              </c:numCache>
            </c:numRef>
          </c:val>
          <c:extLst>
            <c:ext xmlns:c16="http://schemas.microsoft.com/office/drawing/2014/chart" uri="{C3380CC4-5D6E-409C-BE32-E72D297353CC}">
              <c16:uniqueId val="{0000000A-CD59-4F5E-BCBD-B27CC4315E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59-4F5E-BCBD-B27CC4315E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1338</c:v>
                </c:pt>
                <c:pt idx="1">
                  <c:v>1699</c:v>
                </c:pt>
                <c:pt idx="2">
                  <c:v>1690</c:v>
                </c:pt>
              </c:numCache>
            </c:numRef>
          </c:val>
          <c:extLst>
            <c:ext xmlns:c16="http://schemas.microsoft.com/office/drawing/2014/chart" uri="{C3380CC4-5D6E-409C-BE32-E72D297353CC}">
              <c16:uniqueId val="{00000000-822D-4B7A-82B0-E0FCAF4973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361</c:v>
                </c:pt>
                <c:pt idx="1">
                  <c:v>552</c:v>
                </c:pt>
                <c:pt idx="2">
                  <c:v>541</c:v>
                </c:pt>
              </c:numCache>
            </c:numRef>
          </c:val>
          <c:extLst>
            <c:ext xmlns:c16="http://schemas.microsoft.com/office/drawing/2014/chart" uri="{C3380CC4-5D6E-409C-BE32-E72D297353CC}">
              <c16:uniqueId val="{00000001-822D-4B7A-82B0-E0FCAF4973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5691</c:v>
                </c:pt>
                <c:pt idx="1">
                  <c:v>5844</c:v>
                </c:pt>
                <c:pt idx="2">
                  <c:v>5632</c:v>
                </c:pt>
              </c:numCache>
            </c:numRef>
          </c:val>
          <c:extLst>
            <c:ext xmlns:c16="http://schemas.microsoft.com/office/drawing/2014/chart" uri="{C3380CC4-5D6E-409C-BE32-E72D297353CC}">
              <c16:uniqueId val="{00000002-822D-4B7A-82B0-E0FCAF4973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前年と比較して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、算入公債費等も</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、実質公債費比率の分子は、</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百万円で前年度と比較して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百万円の増となっている。今後も本町の財政規模並びに実質公債費比率等への影響を勘案しながら計画性のある起債発行に努める。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将来負担比率の分子は、△</a:t>
          </a:r>
          <a:r>
            <a:rPr kumimoji="1" lang="en-US" altLang="ja-JP" sz="1100">
              <a:solidFill>
                <a:schemeClr val="dk1"/>
              </a:solidFill>
              <a:effectLst/>
              <a:latin typeface="+mn-lt"/>
              <a:ea typeface="+mn-ea"/>
              <a:cs typeface="+mn-cs"/>
            </a:rPr>
            <a:t>798</a:t>
          </a:r>
          <a:r>
            <a:rPr kumimoji="1" lang="ja-JP" altLang="ja-JP" sz="1100">
              <a:solidFill>
                <a:schemeClr val="dk1"/>
              </a:solidFill>
              <a:effectLst/>
              <a:latin typeface="+mn-lt"/>
              <a:ea typeface="+mn-ea"/>
              <a:cs typeface="+mn-cs"/>
            </a:rPr>
            <a:t>百万円で前年度に引き続きマイナスとなっている。</a:t>
          </a:r>
          <a:endParaRPr lang="ja-JP" altLang="ja-JP" sz="1400">
            <a:effectLst/>
          </a:endParaRPr>
        </a:p>
        <a:p>
          <a:r>
            <a:rPr kumimoji="1" lang="ja-JP" altLang="ja-JP" sz="1100">
              <a:solidFill>
                <a:schemeClr val="dk1"/>
              </a:solidFill>
              <a:effectLst/>
              <a:latin typeface="+mn-lt"/>
              <a:ea typeface="+mn-ea"/>
              <a:cs typeface="+mn-cs"/>
            </a:rPr>
            <a:t>将来負担額は、前年度と比較して</a:t>
          </a:r>
          <a:r>
            <a:rPr kumimoji="1" lang="en-US" altLang="ja-JP" sz="1100">
              <a:solidFill>
                <a:schemeClr val="dk1"/>
              </a:solidFill>
              <a:effectLst/>
              <a:latin typeface="+mn-lt"/>
              <a:ea typeface="+mn-ea"/>
              <a:cs typeface="+mn-cs"/>
            </a:rPr>
            <a:t>1,817</a:t>
          </a:r>
          <a:r>
            <a:rPr kumimoji="1" lang="ja-JP" altLang="ja-JP" sz="1100">
              <a:solidFill>
                <a:schemeClr val="dk1"/>
              </a:solidFill>
              <a:effectLst/>
              <a:latin typeface="+mn-lt"/>
              <a:ea typeface="+mn-ea"/>
              <a:cs typeface="+mn-cs"/>
            </a:rPr>
            <a:t>百万円増加している。これは、一般会計等に係る地方債の現在高が</a:t>
          </a:r>
          <a:r>
            <a:rPr kumimoji="1" lang="en-US" altLang="ja-JP" sz="1100">
              <a:solidFill>
                <a:schemeClr val="dk1"/>
              </a:solidFill>
              <a:effectLst/>
              <a:latin typeface="+mn-lt"/>
              <a:ea typeface="+mn-ea"/>
              <a:cs typeface="+mn-cs"/>
            </a:rPr>
            <a:t>1,556</a:t>
          </a:r>
          <a:r>
            <a:rPr kumimoji="1" lang="ja-JP" altLang="ja-JP" sz="1100">
              <a:solidFill>
                <a:schemeClr val="dk1"/>
              </a:solidFill>
              <a:effectLst/>
              <a:latin typeface="+mn-lt"/>
              <a:ea typeface="+mn-ea"/>
              <a:cs typeface="+mn-cs"/>
            </a:rPr>
            <a:t>百万円増、設立法人の負債額等負担見込額（くらて病院の繰越欠損金）が</a:t>
          </a:r>
          <a:r>
            <a:rPr kumimoji="1" lang="en-US" altLang="ja-JP" sz="1100">
              <a:solidFill>
                <a:schemeClr val="dk1"/>
              </a:solidFill>
              <a:effectLst/>
              <a:latin typeface="+mn-lt"/>
              <a:ea typeface="+mn-ea"/>
              <a:cs typeface="+mn-cs"/>
            </a:rPr>
            <a:t>325</a:t>
          </a:r>
          <a:r>
            <a:rPr kumimoji="1" lang="ja-JP" altLang="ja-JP" sz="1100">
              <a:solidFill>
                <a:schemeClr val="dk1"/>
              </a:solidFill>
              <a:effectLst/>
              <a:latin typeface="+mn-lt"/>
              <a:ea typeface="+mn-ea"/>
              <a:cs typeface="+mn-cs"/>
            </a:rPr>
            <a:t>百万円増加したことなどによるものである。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を財源調整のために</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公共施設等整備基金を</a:t>
          </a:r>
          <a:r>
            <a:rPr kumimoji="1" lang="en-US" altLang="ja-JP" sz="1100">
              <a:solidFill>
                <a:schemeClr val="dk1"/>
              </a:solidFill>
              <a:effectLst/>
              <a:latin typeface="+mn-lt"/>
              <a:ea typeface="+mn-ea"/>
              <a:cs typeface="+mn-cs"/>
            </a:rPr>
            <a:t>272</a:t>
          </a:r>
          <a:r>
            <a:rPr kumimoji="1" lang="ja-JP" altLang="en-US" sz="1100">
              <a:solidFill>
                <a:schemeClr val="dk1"/>
              </a:solidFill>
              <a:effectLst/>
              <a:latin typeface="+mn-lt"/>
              <a:ea typeface="+mn-ea"/>
              <a:cs typeface="+mn-cs"/>
            </a:rPr>
            <a:t>百万円取崩</a:t>
          </a:r>
          <a:r>
            <a:rPr kumimoji="1" lang="ja-JP" altLang="ja-JP" sz="1100">
              <a:solidFill>
                <a:schemeClr val="dk1"/>
              </a:solidFill>
              <a:effectLst/>
              <a:latin typeface="+mn-lt"/>
              <a:ea typeface="+mn-ea"/>
              <a:cs typeface="+mn-cs"/>
            </a:rPr>
            <a:t>したことなどにより、基金全体としては</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・財政調整基金は、経済事情の著しい変動、災害により生じた経費等により財源が著しく不足する場合は取り崩すとこととしている。</a:t>
          </a:r>
          <a:endParaRPr lang="ja-JP" altLang="ja-JP" sz="1400">
            <a:effectLst/>
          </a:endParaRPr>
        </a:p>
        <a:p>
          <a:r>
            <a:rPr kumimoji="1" lang="ja-JP" altLang="ja-JP" sz="1100">
              <a:solidFill>
                <a:schemeClr val="dk1"/>
              </a:solidFill>
              <a:effectLst/>
              <a:latin typeface="+mn-lt"/>
              <a:ea typeface="+mn-ea"/>
              <a:cs typeface="+mn-cs"/>
            </a:rPr>
            <a:t>・その他の基金のうち公共施設等整備基金は、新庁舎建設事業の財源として取り崩</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、令和６年度末に大幅に減少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・その他の特定目的基金は、中期的に大幅に増減することはないと見込んでいる。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・かんがい施設維持管理運営基金：農業用排水施設（ポンプ場等）の維持管理及び施設更新費</a:t>
          </a:r>
          <a:endParaRPr lang="ja-JP" altLang="ja-JP" sz="1400">
            <a:effectLst/>
          </a:endParaRPr>
        </a:p>
        <a:p>
          <a:r>
            <a:rPr kumimoji="1" lang="ja-JP" altLang="ja-JP" sz="1100">
              <a:solidFill>
                <a:schemeClr val="dk1"/>
              </a:solidFill>
              <a:effectLst/>
              <a:latin typeface="+mn-lt"/>
              <a:ea typeface="+mn-ea"/>
              <a:cs typeface="+mn-cs"/>
            </a:rPr>
            <a:t>・谷山池パイプライン水利施設維持管理運営基金：農業用水利施設の維持管理及び施設更新費</a:t>
          </a:r>
          <a:endParaRPr lang="ja-JP" altLang="ja-JP" sz="1400">
            <a:effectLst/>
          </a:endParaRPr>
        </a:p>
        <a:p>
          <a:r>
            <a:rPr kumimoji="1" lang="ja-JP" altLang="ja-JP" sz="1100">
              <a:solidFill>
                <a:schemeClr val="dk1"/>
              </a:solidFill>
              <a:effectLst/>
              <a:latin typeface="+mn-lt"/>
              <a:ea typeface="+mn-ea"/>
              <a:cs typeface="+mn-cs"/>
            </a:rPr>
            <a:t>・公共施設等整備基金：公共施設又は公用施設の整備費及びや大規模な修繕費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年度分寄附金</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百万円を積み立てたことによる増（目的事業への取崩し額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152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・職員退職手当基金：退職手当の将来の財源として</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百万円を積み立てたことによる増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・過疎地域自立促進特別事業基金：過疎債ソフト基金積立分</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百万円を積み立てたことによる増（目的事業への取崩し額は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・公共施設等整備基金：庁舎の建設事業に</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百万円充当したことによる減</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・かんがい施設維持管理運営基金：農業水利施設の維持費等に</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百万円充当したことによる減（積立額は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・その他の特定目的基金は、中期的に大幅に増減することはないと見込んでいる。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・財政調整基金は、前年と比較して</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財源調整のための取崩し</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・財政調整基金は、年度間の財源調整機能や予算編成における財源不足への対応も必要なため、概ね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億円程度の基金残高を維持できるように努める。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・減債基金は、前年と比較して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公債費負担を平準化させるために取崩したためである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・元利償還金の年度間の負担を平準化するため、計画的な減債基金の取崩しを予定している。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人口の減少や高齢化に加え、年々増加する社会保障費などの財政需要に対応するための財源の確保も十分でなく、財政力指数は類似団体平均を下回っている。</a:t>
          </a:r>
          <a:endParaRPr lang="ja-JP" altLang="ja-JP" sz="1400">
            <a:effectLst/>
          </a:endParaRPr>
        </a:p>
        <a:p>
          <a:r>
            <a:rPr lang="ja-JP" altLang="ja-JP" sz="1100" b="0" i="0" baseline="0">
              <a:solidFill>
                <a:schemeClr val="dk1"/>
              </a:solidFill>
              <a:effectLst/>
              <a:latin typeface="+mn-lt"/>
              <a:ea typeface="+mn-ea"/>
              <a:cs typeface="+mn-cs"/>
            </a:rPr>
            <a:t>財政基盤の強化を図るため、歳入面では、企業誘致や定住促進策に取り組み税収の向上を目指すとともに、歳出面では、ＤＸの推進など行政事務の更なる効率化を進め、財政の健全化を図る。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105304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676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44979</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173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54504</xdr:rowOff>
    </xdr:from>
    <xdr:to>
      <xdr:col>23</xdr:col>
      <xdr:colOff>184150</xdr:colOff>
      <xdr:row>43</xdr:row>
      <xdr:rowOff>156104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26581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本年度の経常収支比率は、</a:t>
          </a:r>
          <a:r>
            <a:rPr kumimoji="1" lang="ja-JP" altLang="en-US" sz="1100" b="0" i="0" baseline="0">
              <a:solidFill>
                <a:schemeClr val="dk1"/>
              </a:solidFill>
              <a:effectLst/>
              <a:latin typeface="+mn-lt"/>
              <a:ea typeface="+mn-ea"/>
              <a:cs typeface="+mn-cs"/>
            </a:rPr>
            <a:t>正規職員給料</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会計年度任用職員報酬・期末・勤勉手当</a:t>
          </a:r>
          <a:r>
            <a:rPr kumimoji="1" lang="ja-JP" altLang="ja-JP" sz="1100" b="0" i="0" baseline="0">
              <a:solidFill>
                <a:schemeClr val="dk1"/>
              </a:solidFill>
              <a:effectLst/>
              <a:latin typeface="+mn-lt"/>
              <a:ea typeface="+mn-ea"/>
              <a:cs typeface="+mn-cs"/>
            </a:rPr>
            <a:t>の増加などにより、前年度と比較して</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また、現在、大規模事業（</a:t>
          </a:r>
          <a:r>
            <a:rPr kumimoji="1" lang="ja-JP" altLang="en-US" sz="1100" b="0" i="0" baseline="0">
              <a:solidFill>
                <a:schemeClr val="dk1"/>
              </a:solidFill>
              <a:effectLst/>
              <a:latin typeface="+mn-lt"/>
              <a:ea typeface="+mn-ea"/>
              <a:cs typeface="+mn-cs"/>
            </a:rPr>
            <a:t>新庁舎等建設事業・</a:t>
          </a:r>
          <a:r>
            <a:rPr kumimoji="1" lang="ja-JP" altLang="ja-JP" sz="1100" b="0" i="0" baseline="0">
              <a:solidFill>
                <a:schemeClr val="dk1"/>
              </a:solidFill>
              <a:effectLst/>
              <a:latin typeface="+mn-lt"/>
              <a:ea typeface="+mn-ea"/>
              <a:cs typeface="+mn-cs"/>
            </a:rPr>
            <a:t>小学校統合事業）の取組を進めており、将来的に公債費負担の増加が見込まれるため、厳しい財政運営は続く見込みである。そのため、歳出面においては、第７次行財政改革（令和２年度～令和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年度）に基づき適正な人事管理を図るとともに、経常的経費の抑制を図りながら、財政の健全化を図る。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54398</xdr:rowOff>
    </xdr:from>
    <xdr:to>
      <xdr:col>23</xdr:col>
      <xdr:colOff>133350</xdr:colOff>
      <xdr:row>66</xdr:row>
      <xdr:rowOff>114723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7009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129329</xdr:rowOff>
    </xdr:from>
    <xdr:to>
      <xdr:col>19</xdr:col>
      <xdr:colOff>133350</xdr:colOff>
      <xdr:row>66</xdr:row>
      <xdr:rowOff>54398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73579"/>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129329</xdr:rowOff>
    </xdr:from>
    <xdr:to>
      <xdr:col>15</xdr:col>
      <xdr:colOff>82550</xdr:colOff>
      <xdr:row>66</xdr:row>
      <xdr:rowOff>34290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27357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67</xdr:row>
      <xdr:rowOff>92075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34999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3598</xdr:rowOff>
    </xdr:from>
    <xdr:to>
      <xdr:col>19</xdr:col>
      <xdr:colOff>184150</xdr:colOff>
      <xdr:row>66</xdr:row>
      <xdr:rowOff>105198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89975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05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78529</xdr:rowOff>
    </xdr:from>
    <xdr:to>
      <xdr:col>15</xdr:col>
      <xdr:colOff>133350</xdr:colOff>
      <xdr:row>66</xdr:row>
      <xdr:rowOff>8679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164906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41275</xdr:rowOff>
    </xdr:from>
    <xdr:to>
      <xdr:col>7</xdr:col>
      <xdr:colOff>31750</xdr:colOff>
      <xdr:row>67</xdr:row>
      <xdr:rowOff>142875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127652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61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人口１人当たり人件費・物件費等決算額は、光熱水費</a:t>
          </a:r>
          <a:r>
            <a:rPr kumimoji="1" lang="ja-JP" altLang="en-US" sz="1100" b="0" i="0" baseline="0">
              <a:solidFill>
                <a:schemeClr val="dk1"/>
              </a:solidFill>
              <a:effectLst/>
              <a:latin typeface="+mn-lt"/>
              <a:ea typeface="+mn-ea"/>
              <a:cs typeface="+mn-cs"/>
            </a:rPr>
            <a:t>や小学校管理費教科書代</a:t>
          </a:r>
          <a:r>
            <a:rPr kumimoji="1" lang="ja-JP" altLang="ja-JP" sz="1100" b="0" i="0" baseline="0">
              <a:solidFill>
                <a:schemeClr val="dk1"/>
              </a:solidFill>
              <a:effectLst/>
              <a:latin typeface="+mn-lt"/>
              <a:ea typeface="+mn-ea"/>
              <a:cs typeface="+mn-cs"/>
            </a:rPr>
            <a:t>の増加が影響し、前年度と比較して</a:t>
          </a:r>
          <a:r>
            <a:rPr kumimoji="1" lang="en-US" altLang="ja-JP" sz="1100" b="0" i="0" baseline="0">
              <a:solidFill>
                <a:schemeClr val="dk1"/>
              </a:solidFill>
              <a:effectLst/>
              <a:latin typeface="+mn-lt"/>
              <a:ea typeface="+mn-ea"/>
              <a:cs typeface="+mn-cs"/>
            </a:rPr>
            <a:t>39,257</a:t>
          </a:r>
          <a:r>
            <a:rPr kumimoji="1" lang="ja-JP" altLang="ja-JP" sz="1100" b="0" i="0" baseline="0">
              <a:solidFill>
                <a:schemeClr val="dk1"/>
              </a:solidFill>
              <a:effectLst/>
              <a:latin typeface="+mn-lt"/>
              <a:ea typeface="+mn-ea"/>
              <a:cs typeface="+mn-cs"/>
            </a:rPr>
            <a:t>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平均と比較しても下回っているが、これは、ゴミ処理施設、消防業務等を広域行政で対応しており、それらの負担金に含まれる人件費や物件費が含まれていないことが影響している。そのため、これらの経費を含め、歳出管理を徹底す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61530</xdr:rowOff>
    </xdr:from>
    <xdr:to>
      <xdr:col>23</xdr:col>
      <xdr:colOff>133350</xdr:colOff>
      <xdr:row>81</xdr:row>
      <xdr:rowOff>106637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48980"/>
          <a:ext cx="8382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91414</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7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53538</xdr:rowOff>
    </xdr:from>
    <xdr:to>
      <xdr:col>19</xdr:col>
      <xdr:colOff>133350</xdr:colOff>
      <xdr:row>81</xdr:row>
      <xdr:rowOff>61530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40988"/>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53538</xdr:rowOff>
    </xdr:from>
    <xdr:to>
      <xdr:col>15</xdr:col>
      <xdr:colOff>82550</xdr:colOff>
      <xdr:row>81</xdr:row>
      <xdr:rowOff>62133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4098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38936</xdr:rowOff>
    </xdr:from>
    <xdr:to>
      <xdr:col>11</xdr:col>
      <xdr:colOff>31750</xdr:colOff>
      <xdr:row>81</xdr:row>
      <xdr:rowOff>62133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26386"/>
          <a:ext cx="889000" cy="2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55837</xdr:rowOff>
    </xdr:from>
    <xdr:to>
      <xdr:col>23</xdr:col>
      <xdr:colOff>184150</xdr:colOff>
      <xdr:row>81</xdr:row>
      <xdr:rowOff>157437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148564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6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10730</xdr:rowOff>
    </xdr:from>
    <xdr:to>
      <xdr:col>19</xdr:col>
      <xdr:colOff>184150</xdr:colOff>
      <xdr:row>81</xdr:row>
      <xdr:rowOff>112330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9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122507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6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2738</xdr:rowOff>
    </xdr:from>
    <xdr:to>
      <xdr:col>15</xdr:col>
      <xdr:colOff>133350</xdr:colOff>
      <xdr:row>81</xdr:row>
      <xdr:rowOff>104338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114515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5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11333</xdr:rowOff>
    </xdr:from>
    <xdr:to>
      <xdr:col>11</xdr:col>
      <xdr:colOff>82550</xdr:colOff>
      <xdr:row>81</xdr:row>
      <xdr:rowOff>112933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123110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6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159586</xdr:rowOff>
    </xdr:from>
    <xdr:to>
      <xdr:col>7</xdr:col>
      <xdr:colOff>31750</xdr:colOff>
      <xdr:row>81</xdr:row>
      <xdr:rowOff>89736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99913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職員構成の変動（採用・退職、階層変動）により、前年と比較して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ポイント上回ったが、全国平均及び類似団体平均を下回る状態が続いている。今後も財政の健全化に努めつつ、適正な給与水準を目指す。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155423</xdr:rowOff>
    </xdr:from>
    <xdr:to>
      <xdr:col>81</xdr:col>
      <xdr:colOff>44450</xdr:colOff>
      <xdr:row>83</xdr:row>
      <xdr:rowOff>18445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2143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109462</xdr:rowOff>
    </xdr:from>
    <xdr:to>
      <xdr:col>77</xdr:col>
      <xdr:colOff>44450</xdr:colOff>
      <xdr:row>82</xdr:row>
      <xdr:rowOff>155423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1683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109462</xdr:rowOff>
    </xdr:from>
    <xdr:to>
      <xdr:col>72</xdr:col>
      <xdr:colOff>203200</xdr:colOff>
      <xdr:row>83</xdr:row>
      <xdr:rowOff>6955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16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6955</xdr:rowOff>
    </xdr:from>
    <xdr:to>
      <xdr:col>68</xdr:col>
      <xdr:colOff>152400</xdr:colOff>
      <xdr:row>83</xdr:row>
      <xdr:rowOff>41427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2373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139095</xdr:rowOff>
    </xdr:from>
    <xdr:to>
      <xdr:col>81</xdr:col>
      <xdr:colOff>95250</xdr:colOff>
      <xdr:row>83</xdr:row>
      <xdr:rowOff>69245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155622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104623</xdr:rowOff>
    </xdr:from>
    <xdr:to>
      <xdr:col>77</xdr:col>
      <xdr:colOff>95250</xdr:colOff>
      <xdr:row>83</xdr:row>
      <xdr:rowOff>34773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44950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93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58662</xdr:rowOff>
    </xdr:from>
    <xdr:to>
      <xdr:col>73</xdr:col>
      <xdr:colOff>44450</xdr:colOff>
      <xdr:row>82</xdr:row>
      <xdr:rowOff>160262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170439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127605</xdr:rowOff>
    </xdr:from>
    <xdr:to>
      <xdr:col>68</xdr:col>
      <xdr:colOff>203200</xdr:colOff>
      <xdr:row>83</xdr:row>
      <xdr:rowOff>57755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67932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162077</xdr:rowOff>
    </xdr:from>
    <xdr:to>
      <xdr:col>64</xdr:col>
      <xdr:colOff>152400</xdr:colOff>
      <xdr:row>83</xdr:row>
      <xdr:rowOff>92227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102404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8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全国平均及び類似団体平均を下回る状態が維持できている。今後も第７次行財政改革（令和２年度～令和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年度）に基づき適正な人事管理に努める。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123120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31967"/>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60113</xdr:rowOff>
    </xdr:from>
    <xdr:to>
      <xdr:col>77</xdr:col>
      <xdr:colOff>44450</xdr:colOff>
      <xdr:row>59</xdr:row>
      <xdr:rowOff>116417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756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60113</xdr:rowOff>
    </xdr:from>
    <xdr:to>
      <xdr:col>72</xdr:col>
      <xdr:colOff>203200</xdr:colOff>
      <xdr:row>59</xdr:row>
      <xdr:rowOff>66816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75663"/>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53411</xdr:rowOff>
    </xdr:from>
    <xdr:to>
      <xdr:col>68</xdr:col>
      <xdr:colOff>152400</xdr:colOff>
      <xdr:row>59</xdr:row>
      <xdr:rowOff>66816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689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72320</xdr:rowOff>
    </xdr:from>
    <xdr:to>
      <xdr:col>81</xdr:col>
      <xdr:colOff>95250</xdr:colOff>
      <xdr:row>60</xdr:row>
      <xdr:rowOff>2470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88847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3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9313</xdr:rowOff>
    </xdr:from>
    <xdr:to>
      <xdr:col>73</xdr:col>
      <xdr:colOff>44450</xdr:colOff>
      <xdr:row>59</xdr:row>
      <xdr:rowOff>110913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121090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16016</xdr:rowOff>
    </xdr:from>
    <xdr:to>
      <xdr:col>68</xdr:col>
      <xdr:colOff>203200</xdr:colOff>
      <xdr:row>59</xdr:row>
      <xdr:rowOff>117616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127793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0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2611</xdr:rowOff>
    </xdr:from>
    <xdr:to>
      <xdr:col>64</xdr:col>
      <xdr:colOff>152400</xdr:colOff>
      <xdr:row>59</xdr:row>
      <xdr:rowOff>104211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114388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実質公債費比率は、前年と比較して</a:t>
          </a:r>
          <a:r>
            <a:rPr kumimoji="1" lang="ja-JP" altLang="en-US" sz="1100" b="0" i="0" baseline="0">
              <a:solidFill>
                <a:schemeClr val="dk1"/>
              </a:solidFill>
              <a:effectLst/>
              <a:latin typeface="+mn-lt"/>
              <a:ea typeface="+mn-ea"/>
              <a:cs typeface="+mn-cs"/>
            </a:rPr>
            <a:t>変わりない</a:t>
          </a:r>
          <a:r>
            <a:rPr kumimoji="1" lang="ja-JP" altLang="ja-JP" sz="1100" b="0" i="0" baseline="0">
              <a:solidFill>
                <a:schemeClr val="dk1"/>
              </a:solidFill>
              <a:effectLst/>
              <a:latin typeface="+mn-lt"/>
              <a:ea typeface="+mn-ea"/>
              <a:cs typeface="+mn-cs"/>
            </a:rPr>
            <a:t>が、類似団体平均を上回っている状態が続いている。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今後も大規模事業（新庁舎等建設事業・小学校統合事業）の財源とする新発債の償還が見込まれていることから、既発債の償還状況を考慮しながら、計画性のある起債発行に努める。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1270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41487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0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57573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89746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5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将来負担比率については、充当可能財源等が将来負担額を上回り、昨年度に引き続き該当しない。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ながら、くらて病院に係る設立法人等の負債額等見込額が増加していることや大規模事業（新庁舎等建設事業・小学校統合事業）の財源とする新発債の増加が見込まれていることから、新規事業の実施等については慎重かつ計画的に取り組み、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正規職員給料、会計年度任用職員報酬</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下回っている。厳しい財政事情を考慮すると、今後も適正な給与水準を維持しなければならず、第７次行財政改革（令和２年度～令和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年度）に基づき適正な人事管理に努める。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61686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82128"/>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124278</xdr:rowOff>
    </xdr:from>
    <xdr:to>
      <xdr:col>19</xdr:col>
      <xdr:colOff>187325</xdr:colOff>
      <xdr:row>34</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8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29028</xdr:rowOff>
    </xdr:from>
    <xdr:to>
      <xdr:col>15</xdr:col>
      <xdr:colOff>98425</xdr:colOff>
      <xdr:row>35</xdr:row>
      <xdr:rowOff>42636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58328"/>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42636</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4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10886</xdr:rowOff>
    </xdr:from>
    <xdr:to>
      <xdr:col>24</xdr:col>
      <xdr:colOff>76200</xdr:colOff>
      <xdr:row>34</xdr:row>
      <xdr:rowOff>112486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27413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73478</xdr:rowOff>
    </xdr:from>
    <xdr:to>
      <xdr:col>20</xdr:col>
      <xdr:colOff>38100</xdr:colOff>
      <xdr:row>34</xdr:row>
      <xdr:rowOff>3628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0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149678</xdr:rowOff>
    </xdr:from>
    <xdr:to>
      <xdr:col>15</xdr:col>
      <xdr:colOff>149225</xdr:colOff>
      <xdr:row>34</xdr:row>
      <xdr:rowOff>79828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90005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163286</xdr:rowOff>
    </xdr:from>
    <xdr:to>
      <xdr:col>11</xdr:col>
      <xdr:colOff>60325</xdr:colOff>
      <xdr:row>35</xdr:row>
      <xdr:rowOff>93436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103613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物件費は、前年と比較して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ポイント増加し、類似団体平均を上回っている。増加した主な要因は、近年の物価高により光熱水費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が増加したことが影響している。今後も物価高が続くことが予想されるため、需用費や委託費などの歳出管理を徹底し、経費の抑制に努める。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2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49276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9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147574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85852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18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84853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2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扶助費は、前年と比較して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、類似団体平均を上回る水準が続いている。近年では、障害福祉サービス給付費や障害児通所給付費が増加傾向にあるが、独自加算等は行っていないため、社会保障制度に基づき適正な給付に努める。</a:t>
          </a:r>
          <a:endParaRPr lang="ja-JP" altLang="ja-JP" sz="14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97065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61884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その他（繰出金等）は、前年と比較して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と同程度の水準にある</a:t>
          </a:r>
          <a:r>
            <a:rPr kumimoji="1" lang="ja-JP" altLang="ja-JP" sz="1100">
              <a:solidFill>
                <a:schemeClr val="dk1"/>
              </a:solidFill>
              <a:effectLst/>
              <a:latin typeface="+mn-lt"/>
              <a:ea typeface="+mn-ea"/>
              <a:cs typeface="+mn-cs"/>
            </a:rPr>
            <a:t>。下水道事業が令和３年度から公営企業法を適用したため、その他の経常収支比率は令和２年度と比較して大幅に減少しているが、これは性質が補助費等に変わっただけである。国民健康保険事業会計への繰出金は、国の繰出基準に基づく支出のみであり、今後も明確な基準に基づく歳出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55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9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61</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31750</xdr:rowOff>
    </xdr:from>
    <xdr:to>
      <xdr:col>65</xdr:col>
      <xdr:colOff>53975</xdr:colOff>
      <xdr:row>61</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補助費等は、前年と比較して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類似団体平均を上回る水準にある。類似団体を上回っている要因は、公立病院に対して国の繰出基準に基づき運営費負担金を支出していることが影響している。その他の補助金等については、公平性、公正性及び透明性を確保し、補助金支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144145</xdr:rowOff>
    </xdr:from>
    <xdr:to>
      <xdr:col>82</xdr:col>
      <xdr:colOff>107950</xdr:colOff>
      <xdr:row>37</xdr:row>
      <xdr:rowOff>167005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4877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144145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5635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56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115570</xdr:rowOff>
    </xdr:from>
    <xdr:to>
      <xdr:col>69</xdr:col>
      <xdr:colOff>92075</xdr:colOff>
      <xdr:row>37</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877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88282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3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93345</xdr:rowOff>
    </xdr:from>
    <xdr:to>
      <xdr:col>78</xdr:col>
      <xdr:colOff>120650</xdr:colOff>
      <xdr:row>38</xdr:row>
      <xdr:rowOff>23495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7620</xdr:rowOff>
    </xdr:from>
    <xdr:to>
      <xdr:col>69</xdr:col>
      <xdr:colOff>142875</xdr:colOff>
      <xdr:row>37</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93997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64770</xdr:rowOff>
    </xdr:from>
    <xdr:to>
      <xdr:col>65</xdr:col>
      <xdr:colOff>53975</xdr:colOff>
      <xdr:row>36</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151147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ポイント減少しているが、類似団体平均を上回る水準が続いている。</a:t>
          </a:r>
          <a:endParaRPr lang="ja-JP" altLang="ja-JP" sz="1400">
            <a:effectLst/>
          </a:endParaRPr>
        </a:p>
        <a:p>
          <a:r>
            <a:rPr kumimoji="1" lang="ja-JP" altLang="ja-JP" sz="1100">
              <a:solidFill>
                <a:schemeClr val="dk1"/>
              </a:solidFill>
              <a:effectLst/>
              <a:latin typeface="+mn-lt"/>
              <a:ea typeface="+mn-ea"/>
              <a:cs typeface="+mn-cs"/>
            </a:rPr>
            <a:t>今後も大規模事業（</a:t>
          </a:r>
          <a:r>
            <a:rPr kumimoji="1" lang="ja-JP" altLang="ja-JP" sz="1100" b="0" i="0" baseline="0">
              <a:solidFill>
                <a:schemeClr val="dk1"/>
              </a:solidFill>
              <a:effectLst/>
              <a:latin typeface="+mn-lt"/>
              <a:ea typeface="+mn-ea"/>
              <a:cs typeface="+mn-cs"/>
            </a:rPr>
            <a:t>新庁舎等建設事業・</a:t>
          </a:r>
          <a:r>
            <a:rPr kumimoji="1" lang="ja-JP" altLang="ja-JP" sz="1100">
              <a:solidFill>
                <a:schemeClr val="dk1"/>
              </a:solidFill>
              <a:effectLst/>
              <a:latin typeface="+mn-lt"/>
              <a:ea typeface="+mn-ea"/>
              <a:cs typeface="+mn-cs"/>
            </a:rPr>
            <a:t>小学校統合事業）の財源とする新発債の償還が見込まれていることから、既発債の償還状況を考慮しながら、本町の財政規模に応じた計画性のある起債発行に努める。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21844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58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94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40132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40132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公債費以外は、前年と比較して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ポイント増加し、類似団体平均を上回る水準にある。令和２年度と比較すると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減少しているが、これは普通交付税の増加に伴い当該比率の分母となる歳入（経常的一般財源等）の増加によるものである。歳出側の経常的一般財源等の額は、高い水準にあるため、歳出管理の適正化をより一層徹底し、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446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16637"/>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166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79</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172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150067</xdr:rowOff>
    </xdr:from>
    <xdr:to>
      <xdr:col>29</xdr:col>
      <xdr:colOff>127000</xdr:colOff>
      <xdr:row>18</xdr:row>
      <xdr:rowOff>98164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12342"/>
          <a:ext cx="647700" cy="119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98164</xdr:rowOff>
    </xdr:from>
    <xdr:to>
      <xdr:col>26</xdr:col>
      <xdr:colOff>50800</xdr:colOff>
      <xdr:row>18</xdr:row>
      <xdr:rowOff>148663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1889"/>
          <a:ext cx="698500" cy="5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137646</xdr:rowOff>
    </xdr:from>
    <xdr:to>
      <xdr:col>22</xdr:col>
      <xdr:colOff>114300</xdr:colOff>
      <xdr:row>18</xdr:row>
      <xdr:rowOff>148663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71371"/>
          <a:ext cx="698500" cy="1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135153</xdr:rowOff>
    </xdr:from>
    <xdr:to>
      <xdr:col>18</xdr:col>
      <xdr:colOff>177800</xdr:colOff>
      <xdr:row>18</xdr:row>
      <xdr:rowOff>137646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68878"/>
          <a:ext cx="698500" cy="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99267</xdr:rowOff>
    </xdr:from>
    <xdr:to>
      <xdr:col>29</xdr:col>
      <xdr:colOff>177800</xdr:colOff>
      <xdr:row>18</xdr:row>
      <xdr:rowOff>29417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61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71344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47364</xdr:rowOff>
    </xdr:from>
    <xdr:to>
      <xdr:col>26</xdr:col>
      <xdr:colOff>101600</xdr:colOff>
      <xdr:row>18</xdr:row>
      <xdr:rowOff>148964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133741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7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97863</xdr:rowOff>
    </xdr:from>
    <xdr:to>
      <xdr:col>22</xdr:col>
      <xdr:colOff>165100</xdr:colOff>
      <xdr:row>19</xdr:row>
      <xdr:rowOff>28013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1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86846</xdr:rowOff>
    </xdr:from>
    <xdr:to>
      <xdr:col>19</xdr:col>
      <xdr:colOff>38100</xdr:colOff>
      <xdr:row>19</xdr:row>
      <xdr:rowOff>16996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0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84353</xdr:rowOff>
    </xdr:from>
    <xdr:to>
      <xdr:col>15</xdr:col>
      <xdr:colOff>101600</xdr:colOff>
      <xdr:row>19</xdr:row>
      <xdr:rowOff>14503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170730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139116</xdr:rowOff>
    </xdr:from>
    <xdr:to>
      <xdr:col>29</xdr:col>
      <xdr:colOff>127000</xdr:colOff>
      <xdr:row>35</xdr:row>
      <xdr:rowOff>151650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49466"/>
          <a:ext cx="647700" cy="1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123893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4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146659</xdr:rowOff>
    </xdr:from>
    <xdr:to>
      <xdr:col>26</xdr:col>
      <xdr:colOff>50800</xdr:colOff>
      <xdr:row>35</xdr:row>
      <xdr:rowOff>151650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57009"/>
          <a:ext cx="698500" cy="4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146659</xdr:rowOff>
    </xdr:from>
    <xdr:to>
      <xdr:col>22</xdr:col>
      <xdr:colOff>114300</xdr:colOff>
      <xdr:row>35</xdr:row>
      <xdr:rowOff>150184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57009"/>
          <a:ext cx="698500" cy="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131287</xdr:rowOff>
    </xdr:from>
    <xdr:to>
      <xdr:col>18</xdr:col>
      <xdr:colOff>177800</xdr:colOff>
      <xdr:row>35</xdr:row>
      <xdr:rowOff>150184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41637"/>
          <a:ext cx="6985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88316</xdr:rowOff>
    </xdr:from>
    <xdr:to>
      <xdr:col>29</xdr:col>
      <xdr:colOff>177800</xdr:colOff>
      <xdr:row>35</xdr:row>
      <xdr:rowOff>189916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98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276293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4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100850</xdr:rowOff>
    </xdr:from>
    <xdr:to>
      <xdr:col>26</xdr:col>
      <xdr:colOff>101600</xdr:colOff>
      <xdr:row>35</xdr:row>
      <xdr:rowOff>202450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212627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95859</xdr:rowOff>
    </xdr:from>
    <xdr:to>
      <xdr:col>22</xdr:col>
      <xdr:colOff>165100</xdr:colOff>
      <xdr:row>35</xdr:row>
      <xdr:rowOff>197459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06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207636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7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99384</xdr:rowOff>
    </xdr:from>
    <xdr:to>
      <xdr:col>19</xdr:col>
      <xdr:colOff>38100</xdr:colOff>
      <xdr:row>35</xdr:row>
      <xdr:rowOff>200984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211161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80487</xdr:rowOff>
    </xdr:from>
    <xdr:to>
      <xdr:col>15</xdr:col>
      <xdr:colOff>101600</xdr:colOff>
      <xdr:row>35</xdr:row>
      <xdr:rowOff>182087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9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192264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5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14605</xdr:rowOff>
    </xdr:from>
    <xdr:to>
      <xdr:col>24</xdr:col>
      <xdr:colOff>63500</xdr:colOff>
      <xdr:row>37</xdr:row>
      <xdr:rowOff>125717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8255"/>
          <a:ext cx="838200" cy="1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120269</xdr:rowOff>
    </xdr:from>
    <xdr:to>
      <xdr:col>19</xdr:col>
      <xdr:colOff>177800</xdr:colOff>
      <xdr:row>37</xdr:row>
      <xdr:rowOff>125717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3919"/>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50330</xdr:rowOff>
    </xdr:from>
    <xdr:to>
      <xdr:col>15</xdr:col>
      <xdr:colOff>50800</xdr:colOff>
      <xdr:row>37</xdr:row>
      <xdr:rowOff>120269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3980"/>
          <a:ext cx="889000" cy="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50330</xdr:rowOff>
    </xdr:from>
    <xdr:to>
      <xdr:col>10</xdr:col>
      <xdr:colOff>114300</xdr:colOff>
      <xdr:row>37</xdr:row>
      <xdr:rowOff>109512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3980"/>
          <a:ext cx="8890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135255</xdr:rowOff>
    </xdr:from>
    <xdr:to>
      <xdr:col>24</xdr:col>
      <xdr:colOff>114300</xdr:colOff>
      <xdr:row>37</xdr:row>
      <xdr:rowOff>65405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113682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74917</xdr:rowOff>
    </xdr:from>
    <xdr:to>
      <xdr:col>20</xdr:col>
      <xdr:colOff>38100</xdr:colOff>
      <xdr:row>38</xdr:row>
      <xdr:rowOff>5067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167644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69469</xdr:rowOff>
    </xdr:from>
    <xdr:to>
      <xdr:col>15</xdr:col>
      <xdr:colOff>101600</xdr:colOff>
      <xdr:row>37</xdr:row>
      <xdr:rowOff>171069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162196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170980</xdr:rowOff>
    </xdr:from>
    <xdr:to>
      <xdr:col>10</xdr:col>
      <xdr:colOff>165100</xdr:colOff>
      <xdr:row>37</xdr:row>
      <xdr:rowOff>101130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92257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58712</xdr:rowOff>
    </xdr:from>
    <xdr:to>
      <xdr:col>6</xdr:col>
      <xdr:colOff>38100</xdr:colOff>
      <xdr:row>37</xdr:row>
      <xdr:rowOff>160312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151439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58208</xdr:rowOff>
    </xdr:from>
    <xdr:to>
      <xdr:col>24</xdr:col>
      <xdr:colOff>63500</xdr:colOff>
      <xdr:row>58</xdr:row>
      <xdr:rowOff>96270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2308"/>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96270</xdr:rowOff>
    </xdr:from>
    <xdr:to>
      <xdr:col>19</xdr:col>
      <xdr:colOff>177800</xdr:colOff>
      <xdr:row>58</xdr:row>
      <xdr:rowOff>101123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0370"/>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94054</xdr:rowOff>
    </xdr:from>
    <xdr:to>
      <xdr:col>15</xdr:col>
      <xdr:colOff>50800</xdr:colOff>
      <xdr:row>58</xdr:row>
      <xdr:rowOff>101123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38154"/>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94054</xdr:rowOff>
    </xdr:from>
    <xdr:to>
      <xdr:col>10</xdr:col>
      <xdr:colOff>114300</xdr:colOff>
      <xdr:row>58</xdr:row>
      <xdr:rowOff>113326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8154"/>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7408</xdr:rowOff>
    </xdr:from>
    <xdr:to>
      <xdr:col>24</xdr:col>
      <xdr:colOff>114300</xdr:colOff>
      <xdr:row>58</xdr:row>
      <xdr:rowOff>109008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138235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45470</xdr:rowOff>
    </xdr:from>
    <xdr:to>
      <xdr:col>20</xdr:col>
      <xdr:colOff>38100</xdr:colOff>
      <xdr:row>58</xdr:row>
      <xdr:rowOff>147070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138197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50323</xdr:rowOff>
    </xdr:from>
    <xdr:to>
      <xdr:col>15</xdr:col>
      <xdr:colOff>101600</xdr:colOff>
      <xdr:row>58</xdr:row>
      <xdr:rowOff>151923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43254</xdr:rowOff>
    </xdr:from>
    <xdr:to>
      <xdr:col>10</xdr:col>
      <xdr:colOff>165100</xdr:colOff>
      <xdr:row>58</xdr:row>
      <xdr:rowOff>144854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161381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62526</xdr:rowOff>
    </xdr:from>
    <xdr:to>
      <xdr:col>6</xdr:col>
      <xdr:colOff>38100</xdr:colOff>
      <xdr:row>58</xdr:row>
      <xdr:rowOff>164126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155253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7134</xdr:rowOff>
    </xdr:from>
    <xdr:to>
      <xdr:col>24</xdr:col>
      <xdr:colOff>63500</xdr:colOff>
      <xdr:row>78</xdr:row>
      <xdr:rowOff>16142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80234"/>
          <a:ext cx="8382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168001</xdr:rowOff>
    </xdr:from>
    <xdr:to>
      <xdr:col>19</xdr:col>
      <xdr:colOff>177800</xdr:colOff>
      <xdr:row>78</xdr:row>
      <xdr:rowOff>7134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69651"/>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161142</xdr:rowOff>
    </xdr:from>
    <xdr:to>
      <xdr:col>15</xdr:col>
      <xdr:colOff>50800</xdr:colOff>
      <xdr:row>77</xdr:row>
      <xdr:rowOff>168001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6279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161142</xdr:rowOff>
    </xdr:from>
    <xdr:to>
      <xdr:col>10</xdr:col>
      <xdr:colOff>114300</xdr:colOff>
      <xdr:row>78</xdr:row>
      <xdr:rowOff>47780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62792"/>
          <a:ext cx="889000" cy="5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136792</xdr:rowOff>
    </xdr:from>
    <xdr:to>
      <xdr:col>24</xdr:col>
      <xdr:colOff>114300</xdr:colOff>
      <xdr:row>78</xdr:row>
      <xdr:rowOff>66942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51719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127784</xdr:rowOff>
    </xdr:from>
    <xdr:to>
      <xdr:col>20</xdr:col>
      <xdr:colOff>38100</xdr:colOff>
      <xdr:row>78</xdr:row>
      <xdr:rowOff>57934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49061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2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117201</xdr:rowOff>
    </xdr:from>
    <xdr:to>
      <xdr:col>15</xdr:col>
      <xdr:colOff>101600</xdr:colOff>
      <xdr:row>78</xdr:row>
      <xdr:rowOff>47351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38478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110342</xdr:rowOff>
    </xdr:from>
    <xdr:to>
      <xdr:col>10</xdr:col>
      <xdr:colOff>165100</xdr:colOff>
      <xdr:row>78</xdr:row>
      <xdr:rowOff>40492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31619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168430</xdr:rowOff>
    </xdr:from>
    <xdr:to>
      <xdr:col>6</xdr:col>
      <xdr:colOff>38100</xdr:colOff>
      <xdr:row>78</xdr:row>
      <xdr:rowOff>98580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89707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143292</xdr:rowOff>
    </xdr:from>
    <xdr:to>
      <xdr:col>24</xdr:col>
      <xdr:colOff>63500</xdr:colOff>
      <xdr:row>94</xdr:row>
      <xdr:rowOff>6818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88142"/>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6818</xdr:rowOff>
    </xdr:from>
    <xdr:to>
      <xdr:col>19</xdr:col>
      <xdr:colOff>177800</xdr:colOff>
      <xdr:row>95</xdr:row>
      <xdr:rowOff>25792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23118"/>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60779</xdr:rowOff>
    </xdr:from>
    <xdr:to>
      <xdr:col>15</xdr:col>
      <xdr:colOff>50800</xdr:colOff>
      <xdr:row>95</xdr:row>
      <xdr:rowOff>25792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77079"/>
          <a:ext cx="889000" cy="1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60779</xdr:rowOff>
    </xdr:from>
    <xdr:to>
      <xdr:col>10</xdr:col>
      <xdr:colOff>114300</xdr:colOff>
      <xdr:row>96</xdr:row>
      <xdr:rowOff>30843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77079"/>
          <a:ext cx="889000" cy="3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92492</xdr:rowOff>
    </xdr:from>
    <xdr:to>
      <xdr:col>24</xdr:col>
      <xdr:colOff>114300</xdr:colOff>
      <xdr:row>94</xdr:row>
      <xdr:rowOff>22642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3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115369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8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127468</xdr:rowOff>
    </xdr:from>
    <xdr:to>
      <xdr:col>20</xdr:col>
      <xdr:colOff>38100</xdr:colOff>
      <xdr:row>94</xdr:row>
      <xdr:rowOff>57618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74145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4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146442</xdr:rowOff>
    </xdr:from>
    <xdr:to>
      <xdr:col>15</xdr:col>
      <xdr:colOff>101600</xdr:colOff>
      <xdr:row>95</xdr:row>
      <xdr:rowOff>76592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93119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9979</xdr:rowOff>
    </xdr:from>
    <xdr:to>
      <xdr:col>10</xdr:col>
      <xdr:colOff>165100</xdr:colOff>
      <xdr:row>94</xdr:row>
      <xdr:rowOff>111579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128106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151493</xdr:rowOff>
    </xdr:from>
    <xdr:to>
      <xdr:col>6</xdr:col>
      <xdr:colOff>38100</xdr:colOff>
      <xdr:row>96</xdr:row>
      <xdr:rowOff>81643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98170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149446</xdr:rowOff>
    </xdr:from>
    <xdr:to>
      <xdr:col>55</xdr:col>
      <xdr:colOff>0</xdr:colOff>
      <xdr:row>36</xdr:row>
      <xdr:rowOff>165776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21646"/>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149446</xdr:rowOff>
    </xdr:from>
    <xdr:to>
      <xdr:col>50</xdr:col>
      <xdr:colOff>114300</xdr:colOff>
      <xdr:row>36</xdr:row>
      <xdr:rowOff>163874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21646"/>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163874</xdr:rowOff>
    </xdr:from>
    <xdr:to>
      <xdr:col>45</xdr:col>
      <xdr:colOff>177800</xdr:colOff>
      <xdr:row>37</xdr:row>
      <xdr:rowOff>38396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36074"/>
          <a:ext cx="889000" cy="4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28478</xdr:rowOff>
    </xdr:from>
    <xdr:to>
      <xdr:col>41</xdr:col>
      <xdr:colOff>50800</xdr:colOff>
      <xdr:row>37</xdr:row>
      <xdr:rowOff>38396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29228"/>
          <a:ext cx="889000" cy="3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114976</xdr:rowOff>
    </xdr:from>
    <xdr:to>
      <xdr:col>55</xdr:col>
      <xdr:colOff>50800</xdr:colOff>
      <xdr:row>37</xdr:row>
      <xdr:rowOff>45126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93403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98646</xdr:rowOff>
    </xdr:from>
    <xdr:to>
      <xdr:col>50</xdr:col>
      <xdr:colOff>165100</xdr:colOff>
      <xdr:row>37</xdr:row>
      <xdr:rowOff>28796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45323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4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113074</xdr:rowOff>
    </xdr:from>
    <xdr:to>
      <xdr:col>46</xdr:col>
      <xdr:colOff>38100</xdr:colOff>
      <xdr:row>37</xdr:row>
      <xdr:rowOff>43224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59751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159046</xdr:rowOff>
    </xdr:from>
    <xdr:to>
      <xdr:col>41</xdr:col>
      <xdr:colOff>101600</xdr:colOff>
      <xdr:row>37</xdr:row>
      <xdr:rowOff>89196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105723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149128</xdr:rowOff>
    </xdr:from>
    <xdr:to>
      <xdr:col>36</xdr:col>
      <xdr:colOff>165100</xdr:colOff>
      <xdr:row>35</xdr:row>
      <xdr:rowOff>79278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70405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7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15621</xdr:rowOff>
    </xdr:from>
    <xdr:to>
      <xdr:col>55</xdr:col>
      <xdr:colOff>0</xdr:colOff>
      <xdr:row>55</xdr:row>
      <xdr:rowOff>45169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8931021"/>
          <a:ext cx="838200" cy="54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45169</xdr:rowOff>
    </xdr:from>
    <xdr:to>
      <xdr:col>50</xdr:col>
      <xdr:colOff>114300</xdr:colOff>
      <xdr:row>57</xdr:row>
      <xdr:rowOff>139833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74919"/>
          <a:ext cx="889000" cy="4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105657</xdr:rowOff>
    </xdr:from>
    <xdr:to>
      <xdr:col>45</xdr:col>
      <xdr:colOff>177800</xdr:colOff>
      <xdr:row>57</xdr:row>
      <xdr:rowOff>139833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192507"/>
          <a:ext cx="889000" cy="7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105657</xdr:rowOff>
    </xdr:from>
    <xdr:to>
      <xdr:col>41</xdr:col>
      <xdr:colOff>50800</xdr:colOff>
      <xdr:row>55</xdr:row>
      <xdr:rowOff>47291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192507"/>
          <a:ext cx="889000" cy="28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136271</xdr:rowOff>
    </xdr:from>
    <xdr:to>
      <xdr:col>55</xdr:col>
      <xdr:colOff>50800</xdr:colOff>
      <xdr:row>52</xdr:row>
      <xdr:rowOff>66421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8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159148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73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165819</xdr:rowOff>
    </xdr:from>
    <xdr:to>
      <xdr:col>50</xdr:col>
      <xdr:colOff>165100</xdr:colOff>
      <xdr:row>55</xdr:row>
      <xdr:rowOff>95969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112496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9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89033</xdr:rowOff>
    </xdr:from>
    <xdr:to>
      <xdr:col>46</xdr:col>
      <xdr:colOff>38100</xdr:colOff>
      <xdr:row>58</xdr:row>
      <xdr:rowOff>19183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10310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5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54857</xdr:rowOff>
    </xdr:from>
    <xdr:to>
      <xdr:col>41</xdr:col>
      <xdr:colOff>101600</xdr:colOff>
      <xdr:row>53</xdr:row>
      <xdr:rowOff>156457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14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91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167941</xdr:rowOff>
    </xdr:from>
    <xdr:to>
      <xdr:col>36</xdr:col>
      <xdr:colOff>165100</xdr:colOff>
      <xdr:row>55</xdr:row>
      <xdr:rowOff>98091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114618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0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154711</xdr:rowOff>
    </xdr:from>
    <xdr:to>
      <xdr:col>55</xdr:col>
      <xdr:colOff>0</xdr:colOff>
      <xdr:row>79</xdr:row>
      <xdr:rowOff>89255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7811"/>
          <a:ext cx="8382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88722</xdr:rowOff>
    </xdr:from>
    <xdr:to>
      <xdr:col>50</xdr:col>
      <xdr:colOff>114300</xdr:colOff>
      <xdr:row>79</xdr:row>
      <xdr:rowOff>89255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3327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68856</xdr:rowOff>
    </xdr:from>
    <xdr:to>
      <xdr:col>45</xdr:col>
      <xdr:colOff>177800</xdr:colOff>
      <xdr:row>79</xdr:row>
      <xdr:rowOff>88722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13406"/>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27218</xdr:rowOff>
    </xdr:from>
    <xdr:to>
      <xdr:col>41</xdr:col>
      <xdr:colOff>50800</xdr:colOff>
      <xdr:row>79</xdr:row>
      <xdr:rowOff>68856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71768"/>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103911</xdr:rowOff>
    </xdr:from>
    <xdr:to>
      <xdr:col>55</xdr:col>
      <xdr:colOff>50800</xdr:colOff>
      <xdr:row>79</xdr:row>
      <xdr:rowOff>34061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18838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38455</xdr:rowOff>
    </xdr:from>
    <xdr:to>
      <xdr:col>50</xdr:col>
      <xdr:colOff>165100</xdr:colOff>
      <xdr:row>79</xdr:row>
      <xdr:rowOff>140055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131182</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7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37922</xdr:rowOff>
    </xdr:from>
    <xdr:to>
      <xdr:col>46</xdr:col>
      <xdr:colOff>38100</xdr:colOff>
      <xdr:row>79</xdr:row>
      <xdr:rowOff>139522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130649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7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18056</xdr:rowOff>
    </xdr:from>
    <xdr:to>
      <xdr:col>41</xdr:col>
      <xdr:colOff>101600</xdr:colOff>
      <xdr:row>79</xdr:row>
      <xdr:rowOff>119656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110783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5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147868</xdr:rowOff>
    </xdr:from>
    <xdr:to>
      <xdr:col>36</xdr:col>
      <xdr:colOff>165100</xdr:colOff>
      <xdr:row>79</xdr:row>
      <xdr:rowOff>78018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69145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168584</xdr:rowOff>
    </xdr:from>
    <xdr:to>
      <xdr:col>55</xdr:col>
      <xdr:colOff>0</xdr:colOff>
      <xdr:row>93</xdr:row>
      <xdr:rowOff>161616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599084"/>
          <a:ext cx="838200" cy="50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161616</xdr:rowOff>
    </xdr:from>
    <xdr:to>
      <xdr:col>50</xdr:col>
      <xdr:colOff>114300</xdr:colOff>
      <xdr:row>97</xdr:row>
      <xdr:rowOff>24223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106466"/>
          <a:ext cx="889000" cy="5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150005</xdr:rowOff>
    </xdr:from>
    <xdr:to>
      <xdr:col>45</xdr:col>
      <xdr:colOff>177800</xdr:colOff>
      <xdr:row>97</xdr:row>
      <xdr:rowOff>24223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09205"/>
          <a:ext cx="889000" cy="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110970</xdr:rowOff>
    </xdr:from>
    <xdr:to>
      <xdr:col>41</xdr:col>
      <xdr:colOff>50800</xdr:colOff>
      <xdr:row>96</xdr:row>
      <xdr:rowOff>150005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70170"/>
          <a:ext cx="889000" cy="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117784</xdr:rowOff>
    </xdr:from>
    <xdr:to>
      <xdr:col>55</xdr:col>
      <xdr:colOff>50800</xdr:colOff>
      <xdr:row>91</xdr:row>
      <xdr:rowOff>47934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5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70811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50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110816</xdr:rowOff>
    </xdr:from>
    <xdr:to>
      <xdr:col>50</xdr:col>
      <xdr:colOff>165100</xdr:colOff>
      <xdr:row>94</xdr:row>
      <xdr:rowOff>40966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0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57493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83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144873</xdr:rowOff>
    </xdr:from>
    <xdr:to>
      <xdr:col>46</xdr:col>
      <xdr:colOff>38100</xdr:colOff>
      <xdr:row>97</xdr:row>
      <xdr:rowOff>75023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66150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99205</xdr:rowOff>
    </xdr:from>
    <xdr:to>
      <xdr:col>41</xdr:col>
      <xdr:colOff>101600</xdr:colOff>
      <xdr:row>97</xdr:row>
      <xdr:rowOff>29355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20482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5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60170</xdr:rowOff>
    </xdr:from>
    <xdr:to>
      <xdr:col>36</xdr:col>
      <xdr:colOff>165100</xdr:colOff>
      <xdr:row>96</xdr:row>
      <xdr:rowOff>161770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152897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39634</xdr:rowOff>
    </xdr:from>
    <xdr:to>
      <xdr:col>85</xdr:col>
      <xdr:colOff>127000</xdr:colOff>
      <xdr:row>39</xdr:row>
      <xdr:rowOff>44271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6184"/>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39634</xdr:rowOff>
    </xdr:from>
    <xdr:to>
      <xdr:col>81</xdr:col>
      <xdr:colOff>50800</xdr:colOff>
      <xdr:row>39</xdr:row>
      <xdr:rowOff>44176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26184"/>
          <a:ext cx="8890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44176</xdr:rowOff>
    </xdr:from>
    <xdr:to>
      <xdr:col>76</xdr:col>
      <xdr:colOff>114300</xdr:colOff>
      <xdr:row>39</xdr:row>
      <xdr:rowOff>44245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3072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44088</xdr:rowOff>
    </xdr:from>
    <xdr:to>
      <xdr:col>71</xdr:col>
      <xdr:colOff>177800</xdr:colOff>
      <xdr:row>39</xdr:row>
      <xdr:rowOff>44245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0638"/>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164921</xdr:rowOff>
    </xdr:from>
    <xdr:to>
      <xdr:col>85</xdr:col>
      <xdr:colOff>177800</xdr:colOff>
      <xdr:row>39</xdr:row>
      <xdr:rowOff>95071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160284</xdr:rowOff>
    </xdr:from>
    <xdr:to>
      <xdr:col>81</xdr:col>
      <xdr:colOff>101600</xdr:colOff>
      <xdr:row>39</xdr:row>
      <xdr:rowOff>90434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81561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164826</xdr:rowOff>
    </xdr:from>
    <xdr:to>
      <xdr:col>76</xdr:col>
      <xdr:colOff>165100</xdr:colOff>
      <xdr:row>39</xdr:row>
      <xdr:rowOff>94976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86103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772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164895</xdr:rowOff>
    </xdr:from>
    <xdr:to>
      <xdr:col>72</xdr:col>
      <xdr:colOff>38100</xdr:colOff>
      <xdr:row>39</xdr:row>
      <xdr:rowOff>95045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86172</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46333" y="6772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164738</xdr:rowOff>
    </xdr:from>
    <xdr:to>
      <xdr:col>67</xdr:col>
      <xdr:colOff>101600</xdr:colOff>
      <xdr:row>39</xdr:row>
      <xdr:rowOff>94888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86015</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772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93432</xdr:rowOff>
    </xdr:from>
    <xdr:to>
      <xdr:col>85</xdr:col>
      <xdr:colOff>127000</xdr:colOff>
      <xdr:row>74</xdr:row>
      <xdr:rowOff>94118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8073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94118</xdr:rowOff>
    </xdr:from>
    <xdr:to>
      <xdr:col>81</xdr:col>
      <xdr:colOff>50800</xdr:colOff>
      <xdr:row>74</xdr:row>
      <xdr:rowOff>167306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781418"/>
          <a:ext cx="889000" cy="7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167306</xdr:rowOff>
    </xdr:from>
    <xdr:to>
      <xdr:col>76</xdr:col>
      <xdr:colOff>114300</xdr:colOff>
      <xdr:row>75</xdr:row>
      <xdr:rowOff>70032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854606"/>
          <a:ext cx="889000" cy="7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70032</xdr:rowOff>
    </xdr:from>
    <xdr:to>
      <xdr:col>71</xdr:col>
      <xdr:colOff>177800</xdr:colOff>
      <xdr:row>75</xdr:row>
      <xdr:rowOff>101926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28782"/>
          <a:ext cx="889000" cy="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42632</xdr:rowOff>
    </xdr:from>
    <xdr:to>
      <xdr:col>85</xdr:col>
      <xdr:colOff>177800</xdr:colOff>
      <xdr:row>74</xdr:row>
      <xdr:rowOff>144232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65509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8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43318</xdr:rowOff>
    </xdr:from>
    <xdr:to>
      <xdr:col>81</xdr:col>
      <xdr:colOff>101600</xdr:colOff>
      <xdr:row>74</xdr:row>
      <xdr:rowOff>144918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161445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116506</xdr:rowOff>
    </xdr:from>
    <xdr:to>
      <xdr:col>76</xdr:col>
      <xdr:colOff>165100</xdr:colOff>
      <xdr:row>75</xdr:row>
      <xdr:rowOff>46656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63183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19232</xdr:rowOff>
    </xdr:from>
    <xdr:to>
      <xdr:col>72</xdr:col>
      <xdr:colOff>38100</xdr:colOff>
      <xdr:row>75</xdr:row>
      <xdr:rowOff>120832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137359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51126</xdr:rowOff>
    </xdr:from>
    <xdr:to>
      <xdr:col>67</xdr:col>
      <xdr:colOff>101600</xdr:colOff>
      <xdr:row>75</xdr:row>
      <xdr:rowOff>152726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169253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8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64201</xdr:rowOff>
    </xdr:from>
    <xdr:to>
      <xdr:col>85</xdr:col>
      <xdr:colOff>127000</xdr:colOff>
      <xdr:row>98</xdr:row>
      <xdr:rowOff>43802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94851"/>
          <a:ext cx="838200" cy="1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64201</xdr:rowOff>
    </xdr:from>
    <xdr:to>
      <xdr:col>81</xdr:col>
      <xdr:colOff>50800</xdr:colOff>
      <xdr:row>98</xdr:row>
      <xdr:rowOff>45882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94851"/>
          <a:ext cx="889000" cy="15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15844</xdr:rowOff>
    </xdr:from>
    <xdr:to>
      <xdr:col>76</xdr:col>
      <xdr:colOff>114300</xdr:colOff>
      <xdr:row>98</xdr:row>
      <xdr:rowOff>45882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17944"/>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15844</xdr:rowOff>
    </xdr:from>
    <xdr:to>
      <xdr:col>71</xdr:col>
      <xdr:colOff>177800</xdr:colOff>
      <xdr:row>98</xdr:row>
      <xdr:rowOff>161874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17944"/>
          <a:ext cx="889000" cy="1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164452</xdr:rowOff>
    </xdr:from>
    <xdr:to>
      <xdr:col>85</xdr:col>
      <xdr:colOff>177800</xdr:colOff>
      <xdr:row>98</xdr:row>
      <xdr:rowOff>94602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142879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13401</xdr:rowOff>
    </xdr:from>
    <xdr:to>
      <xdr:col>81</xdr:col>
      <xdr:colOff>101600</xdr:colOff>
      <xdr:row>97</xdr:row>
      <xdr:rowOff>115001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4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106128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3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166532</xdr:rowOff>
    </xdr:from>
    <xdr:to>
      <xdr:col>76</xdr:col>
      <xdr:colOff>165100</xdr:colOff>
      <xdr:row>98</xdr:row>
      <xdr:rowOff>96682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87809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136494</xdr:rowOff>
    </xdr:from>
    <xdr:to>
      <xdr:col>72</xdr:col>
      <xdr:colOff>38100</xdr:colOff>
      <xdr:row>98</xdr:row>
      <xdr:rowOff>66644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57771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111074</xdr:rowOff>
    </xdr:from>
    <xdr:to>
      <xdr:col>67</xdr:col>
      <xdr:colOff>101600</xdr:colOff>
      <xdr:row>99</xdr:row>
      <xdr:rowOff>41224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32351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0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16468</xdr:rowOff>
    </xdr:from>
    <xdr:to>
      <xdr:col>116</xdr:col>
      <xdr:colOff>63500</xdr:colOff>
      <xdr:row>39</xdr:row>
      <xdr:rowOff>37499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03018"/>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27212</xdr:rowOff>
    </xdr:from>
    <xdr:to>
      <xdr:col>111</xdr:col>
      <xdr:colOff>177800</xdr:colOff>
      <xdr:row>39</xdr:row>
      <xdr:rowOff>37499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1376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27212</xdr:rowOff>
    </xdr:from>
    <xdr:to>
      <xdr:col>107</xdr:col>
      <xdr:colOff>50800</xdr:colOff>
      <xdr:row>39</xdr:row>
      <xdr:rowOff>51003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13762"/>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51003</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37553"/>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137118</xdr:rowOff>
    </xdr:from>
    <xdr:to>
      <xdr:col>116</xdr:col>
      <xdr:colOff>114300</xdr:colOff>
      <xdr:row>39</xdr:row>
      <xdr:rowOff>67268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5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96495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158149</xdr:rowOff>
    </xdr:from>
    <xdr:to>
      <xdr:col>112</xdr:col>
      <xdr:colOff>38100</xdr:colOff>
      <xdr:row>39</xdr:row>
      <xdr:rowOff>88299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104827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147862</xdr:rowOff>
    </xdr:from>
    <xdr:to>
      <xdr:col>107</xdr:col>
      <xdr:colOff>101600</xdr:colOff>
      <xdr:row>39</xdr:row>
      <xdr:rowOff>78012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94539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3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203</xdr:rowOff>
    </xdr:from>
    <xdr:to>
      <xdr:col>102</xdr:col>
      <xdr:colOff>165100</xdr:colOff>
      <xdr:row>39</xdr:row>
      <xdr:rowOff>101803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118330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23919</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968019"/>
          <a:ext cx="1269" cy="246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133116</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486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142046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974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23919</xdr:rowOff>
    </xdr:from>
    <xdr:to>
      <xdr:col>116</xdr:col>
      <xdr:colOff>152400</xdr:colOff>
      <xdr:row>58</xdr:row>
      <xdr:rowOff>23919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96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65939</xdr:rowOff>
    </xdr:from>
    <xdr:to>
      <xdr:col>116</xdr:col>
      <xdr:colOff>63500</xdr:colOff>
      <xdr:row>59</xdr:row>
      <xdr:rowOff>83921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81489"/>
          <a:ext cx="8382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6117</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12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27690</xdr:rowOff>
    </xdr:from>
    <xdr:to>
      <xdr:col>116</xdr:col>
      <xdr:colOff>114300</xdr:colOff>
      <xdr:row>59</xdr:row>
      <xdr:rowOff>129290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4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51808</xdr:rowOff>
    </xdr:from>
    <xdr:to>
      <xdr:col>111</xdr:col>
      <xdr:colOff>177800</xdr:colOff>
      <xdr:row>59</xdr:row>
      <xdr:rowOff>83921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67358"/>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29399</xdr:rowOff>
    </xdr:from>
    <xdr:to>
      <xdr:col>112</xdr:col>
      <xdr:colOff>38100</xdr:colOff>
      <xdr:row>59</xdr:row>
      <xdr:rowOff>130999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147526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28437</xdr:rowOff>
    </xdr:from>
    <xdr:to>
      <xdr:col>107</xdr:col>
      <xdr:colOff>50800</xdr:colOff>
      <xdr:row>59</xdr:row>
      <xdr:rowOff>51808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8600937"/>
          <a:ext cx="889000" cy="15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29442</xdr:rowOff>
    </xdr:from>
    <xdr:to>
      <xdr:col>107</xdr:col>
      <xdr:colOff>101600</xdr:colOff>
      <xdr:row>59</xdr:row>
      <xdr:rowOff>131042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122169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2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28437</xdr:rowOff>
    </xdr:from>
    <xdr:to>
      <xdr:col>102</xdr:col>
      <xdr:colOff>114300</xdr:colOff>
      <xdr:row>54</xdr:row>
      <xdr:rowOff>118800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8600937"/>
          <a:ext cx="889000" cy="7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1836</xdr:rowOff>
    </xdr:from>
    <xdr:to>
      <xdr:col>102</xdr:col>
      <xdr:colOff>165100</xdr:colOff>
      <xdr:row>59</xdr:row>
      <xdr:rowOff>103436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94563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2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9097</xdr:rowOff>
    </xdr:from>
    <xdr:to>
      <xdr:col>98</xdr:col>
      <xdr:colOff>38100</xdr:colOff>
      <xdr:row>59</xdr:row>
      <xdr:rowOff>110697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101824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15139</xdr:rowOff>
    </xdr:from>
    <xdr:to>
      <xdr:col>116</xdr:col>
      <xdr:colOff>114300</xdr:colOff>
      <xdr:row>59</xdr:row>
      <xdr:rowOff>116739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145966</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1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33121</xdr:rowOff>
    </xdr:from>
    <xdr:to>
      <xdr:col>112</xdr:col>
      <xdr:colOff>38100</xdr:colOff>
      <xdr:row>59</xdr:row>
      <xdr:rowOff>134721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125848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2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1008</xdr:rowOff>
    </xdr:from>
    <xdr:to>
      <xdr:col>107</xdr:col>
      <xdr:colOff>101600</xdr:colOff>
      <xdr:row>59</xdr:row>
      <xdr:rowOff>102608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119135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9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149087</xdr:rowOff>
    </xdr:from>
    <xdr:to>
      <xdr:col>102</xdr:col>
      <xdr:colOff>165100</xdr:colOff>
      <xdr:row>50</xdr:row>
      <xdr:rowOff>79237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8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48</xdr:row>
      <xdr:rowOff>95764</xdr:rowOff>
    </xdr:from>
    <xdr:ext cx="59901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245795" y="832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68000</xdr:rowOff>
    </xdr:from>
    <xdr:to>
      <xdr:col>98</xdr:col>
      <xdr:colOff>38100</xdr:colOff>
      <xdr:row>54</xdr:row>
      <xdr:rowOff>169600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14677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91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169395</xdr:rowOff>
    </xdr:from>
    <xdr:to>
      <xdr:col>116</xdr:col>
      <xdr:colOff>63500</xdr:colOff>
      <xdr:row>74</xdr:row>
      <xdr:rowOff>62433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85245"/>
          <a:ext cx="8382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62433</xdr:rowOff>
    </xdr:from>
    <xdr:to>
      <xdr:col>111</xdr:col>
      <xdr:colOff>177800</xdr:colOff>
      <xdr:row>74</xdr:row>
      <xdr:rowOff>111582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4973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91420</xdr:rowOff>
    </xdr:from>
    <xdr:to>
      <xdr:col>107</xdr:col>
      <xdr:colOff>50800</xdr:colOff>
      <xdr:row>74</xdr:row>
      <xdr:rowOff>111582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778720"/>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152730</xdr:rowOff>
    </xdr:from>
    <xdr:to>
      <xdr:col>102</xdr:col>
      <xdr:colOff>114300</xdr:colOff>
      <xdr:row>74</xdr:row>
      <xdr:rowOff>91420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497130"/>
          <a:ext cx="889000" cy="28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118595</xdr:rowOff>
    </xdr:from>
    <xdr:to>
      <xdr:col>116</xdr:col>
      <xdr:colOff>114300</xdr:colOff>
      <xdr:row>74</xdr:row>
      <xdr:rowOff>48745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141472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11633</xdr:rowOff>
    </xdr:from>
    <xdr:to>
      <xdr:col>112</xdr:col>
      <xdr:colOff>38100</xdr:colOff>
      <xdr:row>74</xdr:row>
      <xdr:rowOff>113233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104360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9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60782</xdr:rowOff>
    </xdr:from>
    <xdr:to>
      <xdr:col>107</xdr:col>
      <xdr:colOff>101600</xdr:colOff>
      <xdr:row>74</xdr:row>
      <xdr:rowOff>162382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153509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40620</xdr:rowOff>
    </xdr:from>
    <xdr:to>
      <xdr:col>102</xdr:col>
      <xdr:colOff>165100</xdr:colOff>
      <xdr:row>74</xdr:row>
      <xdr:rowOff>142220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133347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101930</xdr:rowOff>
    </xdr:from>
    <xdr:to>
      <xdr:col>98</xdr:col>
      <xdr:colOff>38100</xdr:colOff>
      <xdr:row>73</xdr:row>
      <xdr:rowOff>32080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4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48607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2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861,602</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主な構成項目では、人件費は、退職手当組合に加入していないため、各年度の退職手当の増減の影響を受けやすいが、退職手当基金を活用し負担の平準化を図っている。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普通建設事業費は、庁舎等建設費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の増により大きく増加した。また今後も大規模事業（小学校統合事業）の実施により令和９年度まで高い水準で推移することが見込まれる。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投資及び出資金は、下水道事業会計の資金不足相当額を支出してるものである。今後は、公営企業の独立採算の原則を踏まえ、料金の見直しについて検討することが必要である。</a:t>
          </a:r>
          <a:endParaRPr lang="ja-JP" altLang="ja-JP" sz="1400">
            <a:effectLst/>
          </a:endParaRPr>
        </a:p>
        <a:p>
          <a:r>
            <a:rPr kumimoji="1" lang="ja-JP" altLang="ja-JP" sz="1100">
              <a:solidFill>
                <a:schemeClr val="dk1"/>
              </a:solidFill>
              <a:effectLst/>
              <a:latin typeface="+mn-lt"/>
              <a:ea typeface="+mn-ea"/>
              <a:cs typeface="+mn-cs"/>
            </a:rPr>
            <a:t>貸付金は、地方独立行政法人（くらて病院）への転貸債であり、各年度の事業量に応じて所要額を支出している。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75921</xdr:rowOff>
    </xdr:from>
    <xdr:to>
      <xdr:col>24</xdr:col>
      <xdr:colOff>63500</xdr:colOff>
      <xdr:row>33</xdr:row>
      <xdr:rowOff>112725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33771"/>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112725</xdr:rowOff>
    </xdr:from>
    <xdr:to>
      <xdr:col>19</xdr:col>
      <xdr:colOff>177800</xdr:colOff>
      <xdr:row>33</xdr:row>
      <xdr:rowOff>124841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7057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124841</xdr:rowOff>
    </xdr:from>
    <xdr:to>
      <xdr:col>15</xdr:col>
      <xdr:colOff>50800</xdr:colOff>
      <xdr:row>33</xdr:row>
      <xdr:rowOff>127813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8269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117983</xdr:rowOff>
    </xdr:from>
    <xdr:to>
      <xdr:col>10</xdr:col>
      <xdr:colOff>114300</xdr:colOff>
      <xdr:row>33</xdr:row>
      <xdr:rowOff>127813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583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25121</xdr:rowOff>
    </xdr:from>
    <xdr:to>
      <xdr:col>24</xdr:col>
      <xdr:colOff>114300</xdr:colOff>
      <xdr:row>33</xdr:row>
      <xdr:rowOff>126721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47998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61925</xdr:rowOff>
    </xdr:from>
    <xdr:to>
      <xdr:col>20</xdr:col>
      <xdr:colOff>38100</xdr:colOff>
      <xdr:row>33</xdr:row>
      <xdr:rowOff>163525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8602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74041</xdr:rowOff>
    </xdr:from>
    <xdr:to>
      <xdr:col>15</xdr:col>
      <xdr:colOff>101600</xdr:colOff>
      <xdr:row>34</xdr:row>
      <xdr:rowOff>4191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20718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77013</xdr:rowOff>
    </xdr:from>
    <xdr:to>
      <xdr:col>10</xdr:col>
      <xdr:colOff>165100</xdr:colOff>
      <xdr:row>34</xdr:row>
      <xdr:rowOff>7163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23690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67183</xdr:rowOff>
    </xdr:from>
    <xdr:to>
      <xdr:col>6</xdr:col>
      <xdr:colOff>38100</xdr:colOff>
      <xdr:row>33</xdr:row>
      <xdr:rowOff>168783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13860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46298</xdr:rowOff>
    </xdr:from>
    <xdr:to>
      <xdr:col>24</xdr:col>
      <xdr:colOff>63500</xdr:colOff>
      <xdr:row>54</xdr:row>
      <xdr:rowOff>32152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961698"/>
          <a:ext cx="838200" cy="3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32152</xdr:rowOff>
    </xdr:from>
    <xdr:to>
      <xdr:col>19</xdr:col>
      <xdr:colOff>177800</xdr:colOff>
      <xdr:row>56</xdr:row>
      <xdr:rowOff>140767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90452"/>
          <a:ext cx="889000" cy="45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46869</xdr:rowOff>
    </xdr:from>
    <xdr:to>
      <xdr:col>15</xdr:col>
      <xdr:colOff>50800</xdr:colOff>
      <xdr:row>56</xdr:row>
      <xdr:rowOff>140767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48069"/>
          <a:ext cx="889000" cy="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71497</xdr:rowOff>
    </xdr:from>
    <xdr:to>
      <xdr:col>10</xdr:col>
      <xdr:colOff>114300</xdr:colOff>
      <xdr:row>56</xdr:row>
      <xdr:rowOff>46869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01247"/>
          <a:ext cx="889000" cy="1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166948</xdr:rowOff>
    </xdr:from>
    <xdr:to>
      <xdr:col>24</xdr:col>
      <xdr:colOff>114300</xdr:colOff>
      <xdr:row>52</xdr:row>
      <xdr:rowOff>97098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9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18375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76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152802</xdr:rowOff>
    </xdr:from>
    <xdr:to>
      <xdr:col>20</xdr:col>
      <xdr:colOff>38100</xdr:colOff>
      <xdr:row>54</xdr:row>
      <xdr:rowOff>82952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3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99479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1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89967</xdr:rowOff>
    </xdr:from>
    <xdr:to>
      <xdr:col>15</xdr:col>
      <xdr:colOff>101600</xdr:colOff>
      <xdr:row>57</xdr:row>
      <xdr:rowOff>20117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11244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167519</xdr:rowOff>
    </xdr:from>
    <xdr:to>
      <xdr:col>10</xdr:col>
      <xdr:colOff>165100</xdr:colOff>
      <xdr:row>56</xdr:row>
      <xdr:rowOff>97669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114196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7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20697</xdr:rowOff>
    </xdr:from>
    <xdr:to>
      <xdr:col>6</xdr:col>
      <xdr:colOff>38100</xdr:colOff>
      <xdr:row>55</xdr:row>
      <xdr:rowOff>122297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113424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4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140371</xdr:rowOff>
    </xdr:from>
    <xdr:to>
      <xdr:col>24</xdr:col>
      <xdr:colOff>63500</xdr:colOff>
      <xdr:row>76</xdr:row>
      <xdr:rowOff>170957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70571"/>
          <a:ext cx="838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170957</xdr:rowOff>
    </xdr:from>
    <xdr:to>
      <xdr:col>19</xdr:col>
      <xdr:colOff>177800</xdr:colOff>
      <xdr:row>77</xdr:row>
      <xdr:rowOff>76042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01157"/>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30761</xdr:rowOff>
    </xdr:from>
    <xdr:to>
      <xdr:col>15</xdr:col>
      <xdr:colOff>50800</xdr:colOff>
      <xdr:row>77</xdr:row>
      <xdr:rowOff>76042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32411"/>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30761</xdr:rowOff>
    </xdr:from>
    <xdr:to>
      <xdr:col>10</xdr:col>
      <xdr:colOff>114300</xdr:colOff>
      <xdr:row>77</xdr:row>
      <xdr:rowOff>62700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2411"/>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89571</xdr:rowOff>
    </xdr:from>
    <xdr:to>
      <xdr:col>24</xdr:col>
      <xdr:colOff>114300</xdr:colOff>
      <xdr:row>77</xdr:row>
      <xdr:rowOff>19721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1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112448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120157</xdr:rowOff>
    </xdr:from>
    <xdr:to>
      <xdr:col>20</xdr:col>
      <xdr:colOff>38100</xdr:colOff>
      <xdr:row>77</xdr:row>
      <xdr:rowOff>50307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66834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2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25242</xdr:rowOff>
    </xdr:from>
    <xdr:to>
      <xdr:col>15</xdr:col>
      <xdr:colOff>101600</xdr:colOff>
      <xdr:row>77</xdr:row>
      <xdr:rowOff>126842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143369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0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151411</xdr:rowOff>
    </xdr:from>
    <xdr:to>
      <xdr:col>10</xdr:col>
      <xdr:colOff>165100</xdr:colOff>
      <xdr:row>77</xdr:row>
      <xdr:rowOff>81561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98088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5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11900</xdr:rowOff>
    </xdr:from>
    <xdr:to>
      <xdr:col>6</xdr:col>
      <xdr:colOff>38100</xdr:colOff>
      <xdr:row>77</xdr:row>
      <xdr:rowOff>113500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130027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123101</xdr:rowOff>
    </xdr:from>
    <xdr:to>
      <xdr:col>24</xdr:col>
      <xdr:colOff>63500</xdr:colOff>
      <xdr:row>98</xdr:row>
      <xdr:rowOff>124502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5201"/>
          <a:ext cx="8382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114232</xdr:rowOff>
    </xdr:from>
    <xdr:to>
      <xdr:col>19</xdr:col>
      <xdr:colOff>177800</xdr:colOff>
      <xdr:row>98</xdr:row>
      <xdr:rowOff>124502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6332"/>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97344</xdr:rowOff>
    </xdr:from>
    <xdr:to>
      <xdr:col>15</xdr:col>
      <xdr:colOff>50800</xdr:colOff>
      <xdr:row>98</xdr:row>
      <xdr:rowOff>114232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56544"/>
          <a:ext cx="889000" cy="3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97344</xdr:rowOff>
    </xdr:from>
    <xdr:to>
      <xdr:col>10</xdr:col>
      <xdr:colOff>114300</xdr:colOff>
      <xdr:row>97</xdr:row>
      <xdr:rowOff>115190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56544"/>
          <a:ext cx="889000" cy="18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72301</xdr:rowOff>
    </xdr:from>
    <xdr:to>
      <xdr:col>24</xdr:col>
      <xdr:colOff>114300</xdr:colOff>
      <xdr:row>99</xdr:row>
      <xdr:rowOff>2451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73702</xdr:rowOff>
    </xdr:from>
    <xdr:to>
      <xdr:col>20</xdr:col>
      <xdr:colOff>38100</xdr:colOff>
      <xdr:row>99</xdr:row>
      <xdr:rowOff>3852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20379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63432</xdr:rowOff>
    </xdr:from>
    <xdr:to>
      <xdr:col>15</xdr:col>
      <xdr:colOff>101600</xdr:colOff>
      <xdr:row>98</xdr:row>
      <xdr:rowOff>165032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46544</xdr:rowOff>
    </xdr:from>
    <xdr:to>
      <xdr:col>10</xdr:col>
      <xdr:colOff>165100</xdr:colOff>
      <xdr:row>96</xdr:row>
      <xdr:rowOff>148144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164671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28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64390</xdr:rowOff>
    </xdr:from>
    <xdr:to>
      <xdr:col>6</xdr:col>
      <xdr:colOff>38100</xdr:colOff>
      <xdr:row>97</xdr:row>
      <xdr:rowOff>165990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11067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4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67201</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16401</xdr:rowOff>
    </xdr:from>
    <xdr:to>
      <xdr:col>36</xdr:col>
      <xdr:colOff>165100</xdr:colOff>
      <xdr:row>39</xdr:row>
      <xdr:rowOff>118001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109128</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95569</xdr:rowOff>
    </xdr:from>
    <xdr:to>
      <xdr:col>55</xdr:col>
      <xdr:colOff>0</xdr:colOff>
      <xdr:row>58</xdr:row>
      <xdr:rowOff>109569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9669"/>
          <a:ext cx="838200" cy="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99053</xdr:rowOff>
    </xdr:from>
    <xdr:to>
      <xdr:col>50</xdr:col>
      <xdr:colOff>114300</xdr:colOff>
      <xdr:row>58</xdr:row>
      <xdr:rowOff>109569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4315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92815</xdr:rowOff>
    </xdr:from>
    <xdr:to>
      <xdr:col>45</xdr:col>
      <xdr:colOff>177800</xdr:colOff>
      <xdr:row>58</xdr:row>
      <xdr:rowOff>99053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36915"/>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92815</xdr:rowOff>
    </xdr:from>
    <xdr:to>
      <xdr:col>41</xdr:col>
      <xdr:colOff>50800</xdr:colOff>
      <xdr:row>58</xdr:row>
      <xdr:rowOff>134181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3691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44769</xdr:rowOff>
    </xdr:from>
    <xdr:to>
      <xdr:col>55</xdr:col>
      <xdr:colOff>50800</xdr:colOff>
      <xdr:row>58</xdr:row>
      <xdr:rowOff>146369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23196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58769</xdr:rowOff>
    </xdr:from>
    <xdr:to>
      <xdr:col>50</xdr:col>
      <xdr:colOff>165100</xdr:colOff>
      <xdr:row>58</xdr:row>
      <xdr:rowOff>160369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151496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9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48253</xdr:rowOff>
    </xdr:from>
    <xdr:to>
      <xdr:col>46</xdr:col>
      <xdr:colOff>38100</xdr:colOff>
      <xdr:row>58</xdr:row>
      <xdr:rowOff>149853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140980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42015</xdr:rowOff>
    </xdr:from>
    <xdr:to>
      <xdr:col>41</xdr:col>
      <xdr:colOff>101600</xdr:colOff>
      <xdr:row>58</xdr:row>
      <xdr:rowOff>143615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134742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7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83381</xdr:rowOff>
    </xdr:from>
    <xdr:to>
      <xdr:col>36</xdr:col>
      <xdr:colOff>165100</xdr:colOff>
      <xdr:row>59</xdr:row>
      <xdr:rowOff>13531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4658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23033</xdr:rowOff>
    </xdr:from>
    <xdr:to>
      <xdr:col>55</xdr:col>
      <xdr:colOff>0</xdr:colOff>
      <xdr:row>79</xdr:row>
      <xdr:rowOff>44684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96133"/>
          <a:ext cx="838200" cy="1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162316</xdr:rowOff>
    </xdr:from>
    <xdr:to>
      <xdr:col>50</xdr:col>
      <xdr:colOff>114300</xdr:colOff>
      <xdr:row>79</xdr:row>
      <xdr:rowOff>44684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35416"/>
          <a:ext cx="889000" cy="5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162316</xdr:rowOff>
    </xdr:from>
    <xdr:to>
      <xdr:col>45</xdr:col>
      <xdr:colOff>177800</xdr:colOff>
      <xdr:row>79</xdr:row>
      <xdr:rowOff>40830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35416"/>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105263</xdr:rowOff>
    </xdr:from>
    <xdr:to>
      <xdr:col>41</xdr:col>
      <xdr:colOff>50800</xdr:colOff>
      <xdr:row>79</xdr:row>
      <xdr:rowOff>40830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78363"/>
          <a:ext cx="889000" cy="10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143683</xdr:rowOff>
    </xdr:from>
    <xdr:to>
      <xdr:col>55</xdr:col>
      <xdr:colOff>50800</xdr:colOff>
      <xdr:row>78</xdr:row>
      <xdr:rowOff>73833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122110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165334</xdr:rowOff>
    </xdr:from>
    <xdr:to>
      <xdr:col>50</xdr:col>
      <xdr:colOff>165100</xdr:colOff>
      <xdr:row>79</xdr:row>
      <xdr:rowOff>95484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86611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111516</xdr:rowOff>
    </xdr:from>
    <xdr:to>
      <xdr:col>46</xdr:col>
      <xdr:colOff>38100</xdr:colOff>
      <xdr:row>79</xdr:row>
      <xdr:rowOff>41666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8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32793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161480</xdr:rowOff>
    </xdr:from>
    <xdr:to>
      <xdr:col>41</xdr:col>
      <xdr:colOff>101600</xdr:colOff>
      <xdr:row>79</xdr:row>
      <xdr:rowOff>91630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82757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2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54463</xdr:rowOff>
    </xdr:from>
    <xdr:to>
      <xdr:col>36</xdr:col>
      <xdr:colOff>165100</xdr:colOff>
      <xdr:row>78</xdr:row>
      <xdr:rowOff>156063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147190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54062</xdr:rowOff>
    </xdr:from>
    <xdr:to>
      <xdr:col>55</xdr:col>
      <xdr:colOff>0</xdr:colOff>
      <xdr:row>96</xdr:row>
      <xdr:rowOff>95940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13262"/>
          <a:ext cx="838200" cy="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95940</xdr:rowOff>
    </xdr:from>
    <xdr:to>
      <xdr:col>50</xdr:col>
      <xdr:colOff>114300</xdr:colOff>
      <xdr:row>96</xdr:row>
      <xdr:rowOff>144228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55140"/>
          <a:ext cx="889000" cy="4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129794</xdr:rowOff>
    </xdr:from>
    <xdr:to>
      <xdr:col>45</xdr:col>
      <xdr:colOff>177800</xdr:colOff>
      <xdr:row>96</xdr:row>
      <xdr:rowOff>144228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88994"/>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129794</xdr:rowOff>
    </xdr:from>
    <xdr:to>
      <xdr:col>41</xdr:col>
      <xdr:colOff>50800</xdr:colOff>
      <xdr:row>97</xdr:row>
      <xdr:rowOff>100620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88994"/>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3262</xdr:rowOff>
    </xdr:from>
    <xdr:to>
      <xdr:col>55</xdr:col>
      <xdr:colOff>50800</xdr:colOff>
      <xdr:row>96</xdr:row>
      <xdr:rowOff>104862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6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153139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45140</xdr:rowOff>
    </xdr:from>
    <xdr:to>
      <xdr:col>50</xdr:col>
      <xdr:colOff>165100</xdr:colOff>
      <xdr:row>96</xdr:row>
      <xdr:rowOff>146740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137867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93428</xdr:rowOff>
    </xdr:from>
    <xdr:to>
      <xdr:col>46</xdr:col>
      <xdr:colOff>38100</xdr:colOff>
      <xdr:row>97</xdr:row>
      <xdr:rowOff>23578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14705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78994</xdr:rowOff>
    </xdr:from>
    <xdr:to>
      <xdr:col>41</xdr:col>
      <xdr:colOff>101600</xdr:colOff>
      <xdr:row>97</xdr:row>
      <xdr:rowOff>9144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3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49820</xdr:rowOff>
    </xdr:from>
    <xdr:to>
      <xdr:col>36</xdr:col>
      <xdr:colOff>165100</xdr:colOff>
      <xdr:row>97</xdr:row>
      <xdr:rowOff>151420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142547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111664</xdr:rowOff>
    </xdr:from>
    <xdr:to>
      <xdr:col>85</xdr:col>
      <xdr:colOff>127000</xdr:colOff>
      <xdr:row>37</xdr:row>
      <xdr:rowOff>120759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55314"/>
          <a:ext cx="8382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111664</xdr:rowOff>
    </xdr:from>
    <xdr:to>
      <xdr:col>81</xdr:col>
      <xdr:colOff>50800</xdr:colOff>
      <xdr:row>37</xdr:row>
      <xdr:rowOff>138867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5531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138867</xdr:rowOff>
    </xdr:from>
    <xdr:to>
      <xdr:col>76</xdr:col>
      <xdr:colOff>114300</xdr:colOff>
      <xdr:row>37</xdr:row>
      <xdr:rowOff>159343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82517"/>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103287</xdr:rowOff>
    </xdr:from>
    <xdr:to>
      <xdr:col>71</xdr:col>
      <xdr:colOff>177800</xdr:colOff>
      <xdr:row>37</xdr:row>
      <xdr:rowOff>159343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46937"/>
          <a:ext cx="889000" cy="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69959</xdr:rowOff>
    </xdr:from>
    <xdr:to>
      <xdr:col>85</xdr:col>
      <xdr:colOff>177800</xdr:colOff>
      <xdr:row>38</xdr:row>
      <xdr:rowOff>109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48386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60864</xdr:rowOff>
    </xdr:from>
    <xdr:to>
      <xdr:col>81</xdr:col>
      <xdr:colOff>101600</xdr:colOff>
      <xdr:row>37</xdr:row>
      <xdr:rowOff>162464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0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153591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9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88067</xdr:rowOff>
    </xdr:from>
    <xdr:to>
      <xdr:col>76</xdr:col>
      <xdr:colOff>165100</xdr:colOff>
      <xdr:row>38</xdr:row>
      <xdr:rowOff>18217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108543</xdr:rowOff>
    </xdr:from>
    <xdr:to>
      <xdr:col>72</xdr:col>
      <xdr:colOff>38100</xdr:colOff>
      <xdr:row>38</xdr:row>
      <xdr:rowOff>38694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2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29820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52487</xdr:rowOff>
    </xdr:from>
    <xdr:to>
      <xdr:col>67</xdr:col>
      <xdr:colOff>101600</xdr:colOff>
      <xdr:row>37</xdr:row>
      <xdr:rowOff>154087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145214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114315</xdr:rowOff>
    </xdr:from>
    <xdr:to>
      <xdr:col>85</xdr:col>
      <xdr:colOff>127000</xdr:colOff>
      <xdr:row>58</xdr:row>
      <xdr:rowOff>99847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15515"/>
          <a:ext cx="838200" cy="3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99847</xdr:rowOff>
    </xdr:from>
    <xdr:to>
      <xdr:col>81</xdr:col>
      <xdr:colOff>50800</xdr:colOff>
      <xdr:row>58</xdr:row>
      <xdr:rowOff>167099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43947"/>
          <a:ext cx="889000" cy="6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167099</xdr:rowOff>
    </xdr:from>
    <xdr:to>
      <xdr:col>76</xdr:col>
      <xdr:colOff>114300</xdr:colOff>
      <xdr:row>59</xdr:row>
      <xdr:rowOff>4554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111199"/>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88341</xdr:rowOff>
    </xdr:from>
    <xdr:to>
      <xdr:col>71</xdr:col>
      <xdr:colOff>177800</xdr:colOff>
      <xdr:row>59</xdr:row>
      <xdr:rowOff>4554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60991"/>
          <a:ext cx="889000" cy="25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63515</xdr:rowOff>
    </xdr:from>
    <xdr:to>
      <xdr:col>85</xdr:col>
      <xdr:colOff>177800</xdr:colOff>
      <xdr:row>56</xdr:row>
      <xdr:rowOff>165115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86392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49047</xdr:rowOff>
    </xdr:from>
    <xdr:to>
      <xdr:col>81</xdr:col>
      <xdr:colOff>101600</xdr:colOff>
      <xdr:row>58</xdr:row>
      <xdr:rowOff>150647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141774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116299</xdr:rowOff>
    </xdr:from>
    <xdr:to>
      <xdr:col>76</xdr:col>
      <xdr:colOff>165100</xdr:colOff>
      <xdr:row>59</xdr:row>
      <xdr:rowOff>46449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37576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5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125204</xdr:rowOff>
    </xdr:from>
    <xdr:to>
      <xdr:col>72</xdr:col>
      <xdr:colOff>38100</xdr:colOff>
      <xdr:row>59</xdr:row>
      <xdr:rowOff>55354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46481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37541</xdr:rowOff>
    </xdr:from>
    <xdr:to>
      <xdr:col>67</xdr:col>
      <xdr:colOff>101600</xdr:colOff>
      <xdr:row>57</xdr:row>
      <xdr:rowOff>139141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130268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39635</xdr:rowOff>
    </xdr:from>
    <xdr:to>
      <xdr:col>85</xdr:col>
      <xdr:colOff>127000</xdr:colOff>
      <xdr:row>79</xdr:row>
      <xdr:rowOff>44270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4185"/>
          <a:ext cx="8382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39635</xdr:rowOff>
    </xdr:from>
    <xdr:to>
      <xdr:col>81</xdr:col>
      <xdr:colOff>50800</xdr:colOff>
      <xdr:row>79</xdr:row>
      <xdr:rowOff>44176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4185"/>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44176</xdr:rowOff>
    </xdr:from>
    <xdr:to>
      <xdr:col>76</xdr:col>
      <xdr:colOff>114300</xdr:colOff>
      <xdr:row>79</xdr:row>
      <xdr:rowOff>44244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8726"/>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44089</xdr:rowOff>
    </xdr:from>
    <xdr:to>
      <xdr:col>71</xdr:col>
      <xdr:colOff>177800</xdr:colOff>
      <xdr:row>79</xdr:row>
      <xdr:rowOff>44244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8639"/>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164920</xdr:rowOff>
    </xdr:from>
    <xdr:to>
      <xdr:col>85</xdr:col>
      <xdr:colOff>177800</xdr:colOff>
      <xdr:row>79</xdr:row>
      <xdr:rowOff>95070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104245</xdr:rowOff>
    </xdr:from>
    <xdr:ext cx="313932"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160285</xdr:rowOff>
    </xdr:from>
    <xdr:to>
      <xdr:col>81</xdr:col>
      <xdr:colOff>101600</xdr:colOff>
      <xdr:row>79</xdr:row>
      <xdr:rowOff>90435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81562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164826</xdr:rowOff>
    </xdr:from>
    <xdr:to>
      <xdr:col>76</xdr:col>
      <xdr:colOff>165100</xdr:colOff>
      <xdr:row>79</xdr:row>
      <xdr:rowOff>94976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86103</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30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164894</xdr:rowOff>
    </xdr:from>
    <xdr:to>
      <xdr:col>72</xdr:col>
      <xdr:colOff>38100</xdr:colOff>
      <xdr:row>79</xdr:row>
      <xdr:rowOff>95044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86171</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30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164739</xdr:rowOff>
    </xdr:from>
    <xdr:to>
      <xdr:col>67</xdr:col>
      <xdr:colOff>101600</xdr:colOff>
      <xdr:row>79</xdr:row>
      <xdr:rowOff>94889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86016</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30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93432</xdr:rowOff>
    </xdr:from>
    <xdr:to>
      <xdr:col>85</xdr:col>
      <xdr:colOff>127000</xdr:colOff>
      <xdr:row>94</xdr:row>
      <xdr:rowOff>94117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0973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94117</xdr:rowOff>
    </xdr:from>
    <xdr:to>
      <xdr:col>81</xdr:col>
      <xdr:colOff>50800</xdr:colOff>
      <xdr:row>94</xdr:row>
      <xdr:rowOff>167306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10417"/>
          <a:ext cx="889000" cy="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167306</xdr:rowOff>
    </xdr:from>
    <xdr:to>
      <xdr:col>76</xdr:col>
      <xdr:colOff>114300</xdr:colOff>
      <xdr:row>95</xdr:row>
      <xdr:rowOff>70031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283606"/>
          <a:ext cx="889000" cy="7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70031</xdr:rowOff>
    </xdr:from>
    <xdr:to>
      <xdr:col>71</xdr:col>
      <xdr:colOff>177800</xdr:colOff>
      <xdr:row>95</xdr:row>
      <xdr:rowOff>101926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57781"/>
          <a:ext cx="8890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42632</xdr:rowOff>
    </xdr:from>
    <xdr:to>
      <xdr:col>85</xdr:col>
      <xdr:colOff>177800</xdr:colOff>
      <xdr:row>94</xdr:row>
      <xdr:rowOff>144232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65509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43317</xdr:rowOff>
    </xdr:from>
    <xdr:to>
      <xdr:col>81</xdr:col>
      <xdr:colOff>101600</xdr:colOff>
      <xdr:row>94</xdr:row>
      <xdr:rowOff>144917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5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161444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3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116506</xdr:rowOff>
    </xdr:from>
    <xdr:to>
      <xdr:col>76</xdr:col>
      <xdr:colOff>165100</xdr:colOff>
      <xdr:row>95</xdr:row>
      <xdr:rowOff>46656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63183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19231</xdr:rowOff>
    </xdr:from>
    <xdr:to>
      <xdr:col>72</xdr:col>
      <xdr:colOff>38100</xdr:colOff>
      <xdr:row>95</xdr:row>
      <xdr:rowOff>120831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137358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8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51126</xdr:rowOff>
    </xdr:from>
    <xdr:to>
      <xdr:col>67</xdr:col>
      <xdr:colOff>101600</xdr:colOff>
      <xdr:row>95</xdr:row>
      <xdr:rowOff>152726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169253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314,515</a:t>
          </a:r>
          <a:r>
            <a:rPr kumimoji="1" lang="ja-JP" altLang="ja-JP" sz="1100">
              <a:solidFill>
                <a:schemeClr val="dk1"/>
              </a:solidFill>
              <a:effectLst/>
              <a:latin typeface="+mn-lt"/>
              <a:ea typeface="+mn-ea"/>
              <a:cs typeface="+mn-cs"/>
            </a:rPr>
            <a:t>円となっている。本年度は庁舎等建設費の増加により前年度と比較すると増加している。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209,824</a:t>
          </a:r>
          <a:r>
            <a:rPr kumimoji="1" lang="ja-JP" altLang="ja-JP" sz="1100">
              <a:solidFill>
                <a:schemeClr val="dk1"/>
              </a:solidFill>
              <a:effectLst/>
              <a:latin typeface="+mn-lt"/>
              <a:ea typeface="+mn-ea"/>
              <a:cs typeface="+mn-cs"/>
            </a:rPr>
            <a:t>円となっており、決算額全体の約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％を占める。類似団体平均を上回っているが、これは高齢化率（令和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月現在）が</a:t>
          </a:r>
          <a:r>
            <a:rPr kumimoji="1" lang="en-US" altLang="ja-JP" sz="1100">
              <a:solidFill>
                <a:schemeClr val="dk1"/>
              </a:solidFill>
              <a:effectLst/>
              <a:latin typeface="+mn-lt"/>
              <a:ea typeface="+mn-ea"/>
              <a:cs typeface="+mn-cs"/>
            </a:rPr>
            <a:t>40.30</a:t>
          </a:r>
          <a:r>
            <a:rPr kumimoji="1" lang="ja-JP" altLang="ja-JP" sz="1100">
              <a:solidFill>
                <a:schemeClr val="dk1"/>
              </a:solidFill>
              <a:effectLst/>
              <a:latin typeface="+mn-lt"/>
              <a:ea typeface="+mn-ea"/>
              <a:cs typeface="+mn-cs"/>
            </a:rPr>
            <a:t>％（県平均</a:t>
          </a:r>
          <a:r>
            <a:rPr kumimoji="1" lang="en-US" altLang="ja-JP" sz="1100">
              <a:solidFill>
                <a:schemeClr val="dk1"/>
              </a:solidFill>
              <a:effectLst/>
              <a:latin typeface="+mn-lt"/>
              <a:ea typeface="+mn-ea"/>
              <a:cs typeface="+mn-cs"/>
            </a:rPr>
            <a:t>28.18</a:t>
          </a:r>
          <a:r>
            <a:rPr kumimoji="1" lang="ja-JP" altLang="ja-JP" sz="1100">
              <a:solidFill>
                <a:schemeClr val="dk1"/>
              </a:solidFill>
              <a:effectLst/>
              <a:latin typeface="+mn-lt"/>
              <a:ea typeface="+mn-ea"/>
              <a:cs typeface="+mn-cs"/>
            </a:rPr>
            <a:t>％）と高いことなどから社会保障関係費が連動して高水準にあるためである。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73,070</a:t>
          </a:r>
          <a:r>
            <a:rPr kumimoji="1" lang="ja-JP" altLang="ja-JP" sz="1100">
              <a:solidFill>
                <a:schemeClr val="dk1"/>
              </a:solidFill>
              <a:effectLst/>
              <a:latin typeface="+mn-lt"/>
              <a:ea typeface="+mn-ea"/>
              <a:cs typeface="+mn-cs"/>
            </a:rPr>
            <a:t>円となっている。前年度と比較すると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しているが、これは、くらて病院の関係支出（貸付金等）</a:t>
          </a:r>
          <a:r>
            <a:rPr kumimoji="1" lang="ja-JP" altLang="en-US" sz="1100">
              <a:solidFill>
                <a:schemeClr val="dk1"/>
              </a:solidFill>
              <a:effectLst/>
              <a:latin typeface="+mn-lt"/>
              <a:ea typeface="+mn-ea"/>
              <a:cs typeface="+mn-cs"/>
            </a:rPr>
            <a:t>及び廃棄物処理施設管理運営費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80,060</a:t>
          </a:r>
          <a:r>
            <a:rPr kumimoji="1" lang="ja-JP" altLang="ja-JP" sz="1100">
              <a:solidFill>
                <a:schemeClr val="dk1"/>
              </a:solidFill>
              <a:effectLst/>
              <a:latin typeface="+mn-lt"/>
              <a:ea typeface="+mn-ea"/>
              <a:cs typeface="+mn-cs"/>
            </a:rPr>
            <a:t>円で昨年に引き続き類似団体平均を上回っている。今後も大規模事業（</a:t>
          </a:r>
          <a:r>
            <a:rPr kumimoji="1" lang="ja-JP" altLang="ja-JP" sz="1100" b="0" i="0" baseline="0">
              <a:solidFill>
                <a:schemeClr val="dk1"/>
              </a:solidFill>
              <a:effectLst/>
              <a:latin typeface="+mn-lt"/>
              <a:ea typeface="+mn-ea"/>
              <a:cs typeface="+mn-cs"/>
            </a:rPr>
            <a:t>新庁舎等建設事業・</a:t>
          </a:r>
          <a:r>
            <a:rPr kumimoji="1" lang="ja-JP" altLang="ja-JP" sz="1100">
              <a:solidFill>
                <a:schemeClr val="dk1"/>
              </a:solidFill>
              <a:effectLst/>
              <a:latin typeface="+mn-lt"/>
              <a:ea typeface="+mn-ea"/>
              <a:cs typeface="+mn-cs"/>
            </a:rPr>
            <a:t>小学校統合事業）の財源とする新発債の償還が見込まれていることから、既発債の償還状況を考慮しながら、計画性のある起債発行に努める。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実質単年度収支は、令和２年度から令和４年度までは３か年連続で黒字となっているが、令和５年度</a:t>
          </a:r>
          <a:r>
            <a:rPr kumimoji="1" lang="ja-JP" altLang="en-US" sz="1100">
              <a:solidFill>
                <a:schemeClr val="dk1"/>
              </a:solidFill>
              <a:effectLst/>
              <a:latin typeface="+mn-lt"/>
              <a:ea typeface="+mn-ea"/>
              <a:cs typeface="+mn-cs"/>
            </a:rPr>
            <a:t>から令和６年度</a:t>
          </a:r>
          <a:r>
            <a:rPr kumimoji="1" lang="ja-JP" altLang="ja-JP" sz="1100">
              <a:solidFill>
                <a:schemeClr val="dk1"/>
              </a:solidFill>
              <a:effectLst/>
              <a:latin typeface="+mn-lt"/>
              <a:ea typeface="+mn-ea"/>
              <a:cs typeface="+mn-cs"/>
            </a:rPr>
            <a:t>は赤字となっている。これは単年度収支の赤字が影響している。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また、令和３年度以降の実質収支額が急増した要因は、普通交付税の増加に伴うものである。なお、財政調整基金残高は、歳計剰余金の２分の１を下らない額を積み立てた</a:t>
          </a:r>
          <a:r>
            <a:rPr kumimoji="1" lang="ja-JP" altLang="en-US" sz="1100">
              <a:solidFill>
                <a:schemeClr val="dk1"/>
              </a:solidFill>
              <a:effectLst/>
              <a:latin typeface="+mn-lt"/>
              <a:ea typeface="+mn-ea"/>
              <a:cs typeface="+mn-cs"/>
            </a:rPr>
            <a:t>が、財源調整のため取崩した</a:t>
          </a:r>
          <a:r>
            <a:rPr kumimoji="1" lang="ja-JP" altLang="ja-JP" sz="1100">
              <a:solidFill>
                <a:schemeClr val="dk1"/>
              </a:solidFill>
              <a:effectLst/>
              <a:latin typeface="+mn-lt"/>
              <a:ea typeface="+mn-ea"/>
              <a:cs typeface="+mn-cs"/>
            </a:rPr>
            <a:t>結果、令和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年度末残高は約</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億円となり、前年度と比較して約</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全会計において黒字であり、連結実質赤字比率は生じていない。令和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年度の連結実質赤字比率は前年度と比較して</a:t>
          </a:r>
          <a:r>
            <a:rPr kumimoji="1" lang="en-US" altLang="ja-JP" sz="1100">
              <a:solidFill>
                <a:schemeClr val="dk1"/>
              </a:solidFill>
              <a:effectLst/>
              <a:latin typeface="+mn-lt"/>
              <a:ea typeface="+mn-ea"/>
              <a:cs typeface="+mn-cs"/>
            </a:rPr>
            <a:t>5.81%</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11.91%</a:t>
          </a:r>
          <a:r>
            <a:rPr kumimoji="1" lang="ja-JP" altLang="ja-JP" sz="1100">
              <a:solidFill>
                <a:schemeClr val="dk1"/>
              </a:solidFill>
              <a:effectLst/>
              <a:latin typeface="+mn-lt"/>
              <a:ea typeface="+mn-ea"/>
              <a:cs typeface="+mn-cs"/>
            </a:rPr>
            <a:t>となった。このうち、一般会計等は前年度と比較して</a:t>
          </a:r>
          <a:r>
            <a:rPr kumimoji="1" lang="en-US" altLang="ja-JP" sz="1100">
              <a:solidFill>
                <a:schemeClr val="dk1"/>
              </a:solidFill>
              <a:effectLst/>
              <a:latin typeface="+mn-lt"/>
              <a:ea typeface="+mn-ea"/>
              <a:cs typeface="+mn-cs"/>
            </a:rPr>
            <a:t>5.32%</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なお、国民健康保険事業特別会計は、平成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年度まで慢性的に赤字状態であったが、平成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年度以降は黒字に転じている。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12818005</v>
      </c>
      <c r="BO4" s="371"/>
      <c r="BP4" s="371"/>
      <c r="BQ4" s="371"/>
      <c r="BR4" s="371"/>
      <c r="BS4" s="371"/>
      <c r="BT4" s="371"/>
      <c r="BU4" s="372"/>
      <c r="BV4" s="370">
        <v>11168688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v>
      </c>
      <c r="CU4" s="377"/>
      <c r="CV4" s="377"/>
      <c r="CW4" s="377"/>
      <c r="CX4" s="377"/>
      <c r="CY4" s="377"/>
      <c r="CZ4" s="377"/>
      <c r="DA4" s="378"/>
      <c r="DB4" s="376">
        <v>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12729315</v>
      </c>
      <c r="BO5" s="408"/>
      <c r="BP5" s="408"/>
      <c r="BQ5" s="408"/>
      <c r="BR5" s="408"/>
      <c r="BS5" s="408"/>
      <c r="BT5" s="408"/>
      <c r="BU5" s="409"/>
      <c r="BV5" s="407">
        <v>10807463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94.3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88690</v>
      </c>
      <c r="BO6" s="408"/>
      <c r="BP6" s="408"/>
      <c r="BQ6" s="408"/>
      <c r="BR6" s="408"/>
      <c r="BS6" s="408"/>
      <c r="BT6" s="408"/>
      <c r="BU6" s="409"/>
      <c r="BV6" s="407">
        <v>361225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704</v>
      </c>
      <c r="BO7" s="408"/>
      <c r="BP7" s="408"/>
      <c r="BQ7" s="408"/>
      <c r="BR7" s="408"/>
      <c r="BS7" s="408"/>
      <c r="BT7" s="408"/>
      <c r="BU7" s="409"/>
      <c r="BV7" s="407">
        <v>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5313308</v>
      </c>
      <c r="CU7" s="408"/>
      <c r="CV7" s="408"/>
      <c r="CW7" s="408"/>
      <c r="CX7" s="408"/>
      <c r="CY7" s="408"/>
      <c r="CZ7" s="408"/>
      <c r="DA7" s="409"/>
      <c r="DB7" s="407">
        <v>5180616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87986</v>
      </c>
      <c r="BO8" s="408"/>
      <c r="BP8" s="408"/>
      <c r="BQ8" s="408"/>
      <c r="BR8" s="408"/>
      <c r="BS8" s="408"/>
      <c r="BT8" s="408"/>
      <c r="BU8" s="409"/>
      <c r="BV8" s="407">
        <v>361223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0.41</v>
      </c>
      <c r="CU8" s="448"/>
      <c r="CV8" s="448"/>
      <c r="CW8" s="448"/>
      <c r="CX8" s="448"/>
      <c r="CY8" s="448"/>
      <c r="CZ8" s="448"/>
      <c r="DA8" s="449"/>
      <c r="DB8" s="447">
        <v>0.42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15080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-273237</v>
      </c>
      <c r="BO9" s="408"/>
      <c r="BP9" s="408"/>
      <c r="BQ9" s="408"/>
      <c r="BR9" s="408"/>
      <c r="BS9" s="408"/>
      <c r="BT9" s="408"/>
      <c r="BU9" s="409"/>
      <c r="BV9" s="407">
        <v>-353800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13.9</v>
      </c>
      <c r="CU9" s="405"/>
      <c r="CV9" s="405"/>
      <c r="CW9" s="405"/>
      <c r="CX9" s="405"/>
      <c r="CY9" s="405"/>
      <c r="CZ9" s="405"/>
      <c r="DA9" s="406"/>
      <c r="DB9" s="404">
        <v>14.4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16007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1075</v>
      </c>
      <c r="BO10" s="408"/>
      <c r="BP10" s="408"/>
      <c r="BQ10" s="408"/>
      <c r="BR10" s="408"/>
      <c r="BS10" s="408"/>
      <c r="BT10" s="408"/>
      <c r="BU10" s="409"/>
      <c r="BV10" s="407">
        <v>958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14774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14475</v>
      </c>
      <c r="S13" s="492"/>
      <c r="T13" s="492"/>
      <c r="U13" s="492"/>
      <c r="V13" s="493"/>
      <c r="W13" s="423" t="s">
        <v>131</v>
      </c>
      <c r="X13" s="424"/>
      <c r="Y13" s="424"/>
      <c r="Z13" s="424"/>
      <c r="AA13" s="424"/>
      <c r="AB13" s="414"/>
      <c r="AC13" s="458">
        <v>270</v>
      </c>
      <c r="AD13" s="459"/>
      <c r="AE13" s="459"/>
      <c r="AF13" s="459"/>
      <c r="AG13" s="501"/>
      <c r="AH13" s="458">
        <v>310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-472162</v>
      </c>
      <c r="BO13" s="408"/>
      <c r="BP13" s="408"/>
      <c r="BQ13" s="408"/>
      <c r="BR13" s="408"/>
      <c r="BS13" s="408"/>
      <c r="BT13" s="408"/>
      <c r="BU13" s="409"/>
      <c r="BV13" s="407">
        <v>-352842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14998</v>
      </c>
      <c r="S14" s="492"/>
      <c r="T14" s="492"/>
      <c r="U14" s="492"/>
      <c r="V14" s="493"/>
      <c r="W14" s="397"/>
      <c r="X14" s="398"/>
      <c r="Y14" s="398"/>
      <c r="Z14" s="398"/>
      <c r="AA14" s="398"/>
      <c r="AB14" s="387"/>
      <c r="AC14" s="494">
        <v>4.0999999999999996</v>
      </c>
      <c r="AD14" s="495"/>
      <c r="AE14" s="495"/>
      <c r="AF14" s="495"/>
      <c r="AG14" s="496"/>
      <c r="AH14" s="494">
        <v>4.4000000000000004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14726</v>
      </c>
      <c r="S15" s="492"/>
      <c r="T15" s="492"/>
      <c r="U15" s="492"/>
      <c r="V15" s="493"/>
      <c r="W15" s="423" t="s">
        <v>137</v>
      </c>
      <c r="X15" s="424"/>
      <c r="Y15" s="424"/>
      <c r="Z15" s="424"/>
      <c r="AA15" s="424"/>
      <c r="AB15" s="414"/>
      <c r="AC15" s="458">
        <v>2250</v>
      </c>
      <c r="AD15" s="459"/>
      <c r="AE15" s="459"/>
      <c r="AF15" s="459"/>
      <c r="AG15" s="501"/>
      <c r="AH15" s="458">
        <v>2412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1939305</v>
      </c>
      <c r="BO15" s="371"/>
      <c r="BP15" s="371"/>
      <c r="BQ15" s="371"/>
      <c r="BR15" s="371"/>
      <c r="BS15" s="371"/>
      <c r="BT15" s="371"/>
      <c r="BU15" s="372"/>
      <c r="BV15" s="370">
        <v>1911942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v>
      </c>
      <c r="AD16" s="495"/>
      <c r="AE16" s="495"/>
      <c r="AF16" s="495"/>
      <c r="AG16" s="496"/>
      <c r="AH16" s="494">
        <v>34.299999999999997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4791684</v>
      </c>
      <c r="BO16" s="408"/>
      <c r="BP16" s="408"/>
      <c r="BQ16" s="408"/>
      <c r="BR16" s="408"/>
      <c r="BS16" s="408"/>
      <c r="BT16" s="408"/>
      <c r="BU16" s="409"/>
      <c r="BV16" s="407">
        <v>4646410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4097</v>
      </c>
      <c r="AD17" s="459"/>
      <c r="AE17" s="459"/>
      <c r="AF17" s="459"/>
      <c r="AG17" s="501"/>
      <c r="AH17" s="458">
        <v>4303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2444598</v>
      </c>
      <c r="BO17" s="408"/>
      <c r="BP17" s="408"/>
      <c r="BQ17" s="408"/>
      <c r="BR17" s="408"/>
      <c r="BS17" s="408"/>
      <c r="BT17" s="408"/>
      <c r="BU17" s="409"/>
      <c r="BV17" s="407">
        <v>2407679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35.6</v>
      </c>
      <c r="M18" s="531"/>
      <c r="N18" s="531"/>
      <c r="O18" s="531"/>
      <c r="P18" s="531"/>
      <c r="Q18" s="531"/>
      <c r="R18" s="532"/>
      <c r="S18" s="532"/>
      <c r="T18" s="532"/>
      <c r="U18" s="532"/>
      <c r="V18" s="533"/>
      <c r="W18" s="425"/>
      <c r="X18" s="426"/>
      <c r="Y18" s="426"/>
      <c r="Z18" s="426"/>
      <c r="AA18" s="426"/>
      <c r="AB18" s="417"/>
      <c r="AC18" s="534">
        <v>61.9</v>
      </c>
      <c r="AD18" s="535"/>
      <c r="AE18" s="535"/>
      <c r="AF18" s="535"/>
      <c r="AG18" s="536"/>
      <c r="AH18" s="534">
        <v>61.3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5174522</v>
      </c>
      <c r="BO18" s="408"/>
      <c r="BP18" s="408"/>
      <c r="BQ18" s="408"/>
      <c r="BR18" s="408"/>
      <c r="BS18" s="408"/>
      <c r="BT18" s="408"/>
      <c r="BU18" s="409"/>
      <c r="BV18" s="407">
        <v>4939379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6562191</v>
      </c>
      <c r="BO19" s="408"/>
      <c r="BP19" s="408"/>
      <c r="BQ19" s="408"/>
      <c r="BR19" s="408"/>
      <c r="BS19" s="408"/>
      <c r="BT19" s="408"/>
      <c r="BU19" s="409"/>
      <c r="BV19" s="407">
        <v>6415299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6263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15519156</v>
      </c>
      <c r="BO22" s="371"/>
      <c r="BP22" s="371"/>
      <c r="BQ22" s="371"/>
      <c r="BR22" s="371"/>
      <c r="BS22" s="371"/>
      <c r="BT22" s="371"/>
      <c r="BU22" s="372"/>
      <c r="BV22" s="370">
        <v>13906943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14117282</v>
      </c>
      <c r="BO23" s="408"/>
      <c r="BP23" s="408"/>
      <c r="BQ23" s="408"/>
      <c r="BR23" s="408"/>
      <c r="BS23" s="408"/>
      <c r="BT23" s="408"/>
      <c r="BU23" s="409"/>
      <c r="BV23" s="407">
        <v>13133489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6980</v>
      </c>
      <c r="R24" s="459"/>
      <c r="S24" s="459"/>
      <c r="T24" s="459"/>
      <c r="U24" s="459"/>
      <c r="V24" s="501"/>
      <c r="W24" s="553"/>
      <c r="X24" s="554"/>
      <c r="Y24" s="555"/>
      <c r="Z24" s="457" t="s">
        <v>162</v>
      </c>
      <c r="AA24" s="437"/>
      <c r="AB24" s="437"/>
      <c r="AC24" s="437"/>
      <c r="AD24" s="437"/>
      <c r="AE24" s="437"/>
      <c r="AF24" s="437"/>
      <c r="AG24" s="438"/>
      <c r="AH24" s="458">
        <v>115</v>
      </c>
      <c r="AI24" s="459"/>
      <c r="AJ24" s="459"/>
      <c r="AK24" s="459"/>
      <c r="AL24" s="501"/>
      <c r="AM24" s="458">
        <v>342470</v>
      </c>
      <c r="AN24" s="459"/>
      <c r="AO24" s="459"/>
      <c r="AP24" s="459"/>
      <c r="AQ24" s="459"/>
      <c r="AR24" s="501"/>
      <c r="AS24" s="458">
        <v>2978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13135980</v>
      </c>
      <c r="BO24" s="408"/>
      <c r="BP24" s="408"/>
      <c r="BQ24" s="408"/>
      <c r="BR24" s="408"/>
      <c r="BS24" s="408"/>
      <c r="BT24" s="408"/>
      <c r="BU24" s="409"/>
      <c r="BV24" s="407">
        <v>11259032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941452</v>
      </c>
      <c r="BO25" s="371"/>
      <c r="BP25" s="371"/>
      <c r="BQ25" s="371"/>
      <c r="BR25" s="371"/>
      <c r="BS25" s="371"/>
      <c r="BT25" s="371"/>
      <c r="BU25" s="372"/>
      <c r="BV25" s="370">
        <v>1132935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5580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3080</v>
      </c>
      <c r="R27" s="459"/>
      <c r="S27" s="459"/>
      <c r="T27" s="459"/>
      <c r="U27" s="459"/>
      <c r="V27" s="501"/>
      <c r="W27" s="553"/>
      <c r="X27" s="554"/>
      <c r="Y27" s="555"/>
      <c r="Z27" s="457" t="s">
        <v>172</v>
      </c>
      <c r="AA27" s="437"/>
      <c r="AB27" s="437"/>
      <c r="AC27" s="437"/>
      <c r="AD27" s="437"/>
      <c r="AE27" s="437"/>
      <c r="AF27" s="437"/>
      <c r="AG27" s="438"/>
      <c r="AH27" s="458">
        <v>1</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2580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1690412</v>
      </c>
      <c r="BO28" s="371"/>
      <c r="BP28" s="371"/>
      <c r="BQ28" s="371"/>
      <c r="BR28" s="371"/>
      <c r="BS28" s="371"/>
      <c r="BT28" s="371"/>
      <c r="BU28" s="372"/>
      <c r="BV28" s="370">
        <v>1699337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11</v>
      </c>
      <c r="M29" s="459"/>
      <c r="N29" s="459"/>
      <c r="O29" s="459"/>
      <c r="P29" s="501"/>
      <c r="Q29" s="458">
        <v>2430</v>
      </c>
      <c r="R29" s="459"/>
      <c r="S29" s="459"/>
      <c r="T29" s="459"/>
      <c r="U29" s="459"/>
      <c r="V29" s="501"/>
      <c r="W29" s="556"/>
      <c r="X29" s="557"/>
      <c r="Y29" s="558"/>
      <c r="Z29" s="457" t="s">
        <v>178</v>
      </c>
      <c r="AA29" s="437"/>
      <c r="AB29" s="437"/>
      <c r="AC29" s="437"/>
      <c r="AD29" s="437"/>
      <c r="AE29" s="437"/>
      <c r="AF29" s="437"/>
      <c r="AG29" s="438"/>
      <c r="AH29" s="458">
        <v>116</v>
      </c>
      <c r="AI29" s="459"/>
      <c r="AJ29" s="459"/>
      <c r="AK29" s="459"/>
      <c r="AL29" s="501"/>
      <c r="AM29" s="458">
        <v>345032</v>
      </c>
      <c r="AN29" s="459"/>
      <c r="AO29" s="459"/>
      <c r="AP29" s="459"/>
      <c r="AQ29" s="459"/>
      <c r="AR29" s="501"/>
      <c r="AS29" s="458">
        <v>2974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541312</v>
      </c>
      <c r="BO29" s="408"/>
      <c r="BP29" s="408"/>
      <c r="BQ29" s="408"/>
      <c r="BR29" s="408"/>
      <c r="BS29" s="408"/>
      <c r="BT29" s="408"/>
      <c r="BU29" s="409"/>
      <c r="BV29" s="407">
        <v>551887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5631912</v>
      </c>
      <c r="BO30" s="527"/>
      <c r="BP30" s="527"/>
      <c r="BQ30" s="527"/>
      <c r="BR30" s="527"/>
      <c r="BS30" s="527"/>
      <c r="BT30" s="527"/>
      <c r="BU30" s="528"/>
      <c r="BV30" s="526">
        <v>5843683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6</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IF('各会計、関係団体の財政状況及び健全化判断比率'!B30="","",'各会計、関係団体の財政状況及び健全化判断比率'!B30)</f>
        <v>鞍手町水道事業会計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福岡県後期高齢者医療広域連合(一般会計)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くらて病院</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住宅新築資金等特別会計</v>
      </c>
      <c r="F35" s="598"/>
      <c r="G35" s="598"/>
      <c r="H35" s="598"/>
      <c r="I35" s="598"/>
      <c r="J35" s="598"/>
      <c r="K35" s="598"/>
      <c r="L35" s="598"/>
      <c r="M35" s="598"/>
      <c r="N35" s="598"/>
      <c r="O35" s="598"/>
      <c r="P35" s="598"/>
      <c r="Q35" s="598"/>
      <c r="R35" s="598"/>
      <c r="S35" s="598"/>
      <c r="T35" s="169"/>
      <c r="U35" s="597">
        <f>IF(W35="","",U34+1)</f>
        <v>7</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IF('各会計、関係団体の財政状況及び健全化判断比率'!B31="","",'各会計、関係団体の財政状況及び健全化判断比率'!B31)</f>
        <v>鞍手町下水道事業会計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福岡県後期高齢者医療広域連合（後期高齢者医療特別会計)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鞍手町かんがい施設維持管理運営費特別会計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福岡県介護保険広域連合(一般会計)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鞍手町谷山池パイプライン水利施設維持管理運営費特別会計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福岡県介護保険広域連合(介護保険事業特別会計)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地方独立行政法人くらて病院貸付金等特別会計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福岡県自治振興組合(一般会計)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福岡県自治振興組合(公文書館事業特別会計)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福岡県自治会館管理組合(一般会計)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直方・鞍手広域市町村圏事務組合(一般会計)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直方・鞍手広域市町村圏事務組合(休日等急患センター事業特別会計)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直方・鞍手広域市町村圏事務組合(消防事業特別会計)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g0bLdRDL+kwr/YFkY4WCu8T3OMt8xKzctHy7nthixv2hAnlFj9zxvT9kuSpb+FzUskUcBW6dGqYvRSYhxJpqQ==" saltValue="8R/5QNRiNINp0XQBg++k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9.18</v>
      </c>
      <c r="G34" s="33">
        <v>8.25</v>
      </c>
      <c r="H34" s="33">
        <v>8.7100000000000009</v>
      </c>
      <c r="I34" s="33">
        <v>8.7200000000000006</v>
      </c>
      <c r="J34" s="34">
        <v>8.01</v>
      </c>
      <c r="K34" s="22"/>
      <c r="L34" s="22"/>
      <c r="M34" s="22"/>
      <c r="N34" s="22"/>
      <c r="O34" s="22"/>
      <c r="P34" s="22"/>
    </row>
    <row r="35" spans="1:16" ht="39" customHeight="1" x14ac:dyDescent="0.15">
      <c r="A35" s="22"/>
      <c r="B35" s="35"/>
      <c r="C35" s="1145" t="s">
        <v>538</v>
      </c>
      <c r="D35" s="1146"/>
      <c r="E35" s="1147"/>
      <c r="F35" s="36">
        <v>1.98</v>
      </c>
      <c r="G35" s="37">
        <v>1.33</v>
      </c>
      <c r="H35" s="37">
        <v>0.8</v>
      </c>
      <c r="I35" s="37">
        <v>1.34</v>
      </c>
      <c r="J35" s="38">
        <v>1.93</v>
      </c>
      <c r="K35" s="22"/>
      <c r="L35" s="22"/>
      <c r="M35" s="22"/>
      <c r="N35" s="22"/>
      <c r="O35" s="22"/>
      <c r="P35" s="22"/>
    </row>
    <row r="36" spans="1:16" ht="39" customHeight="1" x14ac:dyDescent="0.15">
      <c r="A36" s="22"/>
      <c r="B36" s="35"/>
      <c r="C36" s="1145" t="s">
        <v>539</v>
      </c>
      <c r="D36" s="1146"/>
      <c r="E36" s="1147"/>
      <c r="F36" s="36">
        <v>1.52</v>
      </c>
      <c r="G36" s="37">
        <v>11.26</v>
      </c>
      <c r="H36" s="37">
        <v>14.27</v>
      </c>
      <c r="I36" s="37">
        <v>6.97</v>
      </c>
      <c r="J36" s="38">
        <v>1.65</v>
      </c>
      <c r="K36" s="22"/>
      <c r="L36" s="22"/>
      <c r="M36" s="22"/>
      <c r="N36" s="22"/>
      <c r="O36" s="22"/>
      <c r="P36" s="22"/>
    </row>
    <row r="37" spans="1:16" ht="39" customHeight="1" x14ac:dyDescent="0.15">
      <c r="A37" s="22"/>
      <c r="B37" s="35"/>
      <c r="C37" s="1145" t="s">
        <v>540</v>
      </c>
      <c r="D37" s="1146"/>
      <c r="E37" s="1147"/>
      <c r="F37" s="36" t="s">
        <v>491</v>
      </c>
      <c r="G37" s="37">
        <v>0.25</v>
      </c>
      <c r="H37" s="37">
        <v>0.78</v>
      </c>
      <c r="I37" s="37">
        <v>0.65</v>
      </c>
      <c r="J37" s="38">
        <v>0.27</v>
      </c>
      <c r="K37" s="22"/>
      <c r="L37" s="22"/>
      <c r="M37" s="22"/>
      <c r="N37" s="22"/>
      <c r="O37" s="22"/>
      <c r="P37" s="22"/>
    </row>
    <row r="38" spans="1:16" ht="39" customHeight="1" x14ac:dyDescent="0.15">
      <c r="A38" s="22"/>
      <c r="B38" s="35"/>
      <c r="C38" s="1145" t="s">
        <v>541</v>
      </c>
      <c r="D38" s="1146"/>
      <c r="E38" s="1147"/>
      <c r="F38" s="36">
        <v>0.02</v>
      </c>
      <c r="G38" s="37">
        <v>0.01</v>
      </c>
      <c r="H38" s="37">
        <v>0.02</v>
      </c>
      <c r="I38" s="37">
        <v>0.02</v>
      </c>
      <c r="J38" s="38">
        <v>0.02</v>
      </c>
      <c r="K38" s="22"/>
      <c r="L38" s="22"/>
      <c r="M38" s="22"/>
      <c r="N38" s="22"/>
      <c r="O38" s="22"/>
      <c r="P38" s="22"/>
    </row>
    <row r="39" spans="1:16" ht="39" customHeight="1" x14ac:dyDescent="0.15">
      <c r="A39" s="22"/>
      <c r="B39" s="35"/>
      <c r="C39" s="1145" t="s">
        <v>542</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543</v>
      </c>
      <c r="D40" s="1146"/>
      <c r="E40" s="1147"/>
      <c r="F40" s="36">
        <v>0</v>
      </c>
      <c r="G40" s="37">
        <v>0</v>
      </c>
      <c r="H40" s="37">
        <v>0.02</v>
      </c>
      <c r="I40" s="37">
        <v>0</v>
      </c>
      <c r="J40" s="38">
        <v>0</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QerXtAKQew26Ody007qyr64mWkQamsGlvwEV87MJ9lhG6nk1ffv7CSN1t4AwdpT7y8poMe8QWqanI6W9D8X+w==" saltValue="yWntB7c0ijG4h0chCRR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1089</v>
      </c>
      <c r="L45" s="60">
        <v>1083</v>
      </c>
      <c r="M45" s="60">
        <v>1156</v>
      </c>
      <c r="N45" s="60">
        <v>1262</v>
      </c>
      <c r="O45" s="61">
        <v>1245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151</v>
      </c>
      <c r="L48" s="64">
        <v>177</v>
      </c>
      <c r="M48" s="64">
        <v>178</v>
      </c>
      <c r="N48" s="64">
        <v>182</v>
      </c>
      <c r="O48" s="65">
        <v>185</v>
      </c>
      <c r="P48" s="48"/>
      <c r="Q48" s="48"/>
      <c r="R48" s="48"/>
      <c r="S48" s="48"/>
      <c r="T48" s="48"/>
      <c r="U48" s="48"/>
    </row>
    <row r="49" spans="1:21" ht="30.75" customHeight="1" x14ac:dyDescent="0.15">
      <c r="A49" s="48"/>
      <c r="B49" s="1155"/>
      <c r="C49" s="1156"/>
      <c r="D49" s="62"/>
      <c r="E49" s="1161" t="s">
        <v>14</v>
      </c>
      <c r="F49" s="1161"/>
      <c r="G49" s="1161"/>
      <c r="H49" s="1161"/>
      <c r="I49" s="1161"/>
      <c r="J49" s="1162"/>
      <c r="K49" s="63">
        <v>5</v>
      </c>
      <c r="L49" s="64">
        <v>5</v>
      </c>
      <c r="M49" s="64">
        <v>3</v>
      </c>
      <c r="N49" s="64">
        <v>1</v>
      </c>
      <c r="O49" s="65">
        <v>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491</v>
      </c>
      <c r="M51" s="64" t="s">
        <v>491</v>
      </c>
      <c r="N51" s="64" t="s">
        <v>491</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891</v>
      </c>
      <c r="L52" s="64">
        <v>931</v>
      </c>
      <c r="M52" s="64">
        <v>1004</v>
      </c>
      <c r="N52" s="64">
        <v>1120</v>
      </c>
      <c r="O52" s="65">
        <v>1101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354</v>
      </c>
      <c r="L53" s="69">
        <v>334</v>
      </c>
      <c r="M53" s="69">
        <v>333</v>
      </c>
      <c r="N53" s="69">
        <v>325</v>
      </c>
      <c r="O53" s="70">
        <v>330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KkSoFo8aFyGMM2BmBhBWJFTK49RDxM9CQBb+kamttz4t6Y93q13J8slwmvJPy580hNOplZIchgq/uvJ1lAWg==" saltValue="hgN7C2c2EzKqxiLa8b7J6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11296</v>
      </c>
      <c r="J41" s="344">
        <v>14672</v>
      </c>
      <c r="K41" s="344">
        <v>14078</v>
      </c>
      <c r="L41" s="344">
        <v>14313</v>
      </c>
      <c r="M41" s="345">
        <v>15868</v>
      </c>
    </row>
    <row r="42" spans="2:13" ht="27.75" customHeight="1" x14ac:dyDescent="0.15">
      <c r="B42" s="1186"/>
      <c r="C42" s="1187"/>
      <c r="D42" s="106"/>
      <c r="E42" s="1192" t="s">
        <v>32</v>
      </c>
      <c r="F42" s="1192"/>
      <c r="G42" s="1192"/>
      <c r="H42" s="1193"/>
      <c r="I42" s="346" t="s">
        <v>491</v>
      </c>
      <c r="J42" s="347" t="s">
        <v>491</v>
      </c>
      <c r="K42" s="347" t="s">
        <v>491</v>
      </c>
      <c r="L42" s="347" t="s">
        <v>491</v>
      </c>
      <c r="M42" s="348" t="s">
        <v>491</v>
      </c>
    </row>
    <row r="43" spans="2:13" ht="27.75" customHeight="1" x14ac:dyDescent="0.15">
      <c r="B43" s="1186"/>
      <c r="C43" s="1187"/>
      <c r="D43" s="106"/>
      <c r="E43" s="1192" t="s">
        <v>33</v>
      </c>
      <c r="F43" s="1192"/>
      <c r="G43" s="1192"/>
      <c r="H43" s="1193"/>
      <c r="I43" s="346">
        <v>3616</v>
      </c>
      <c r="J43" s="347">
        <v>3713</v>
      </c>
      <c r="K43" s="347">
        <v>3695</v>
      </c>
      <c r="L43" s="347">
        <v>3653</v>
      </c>
      <c r="M43" s="348">
        <v>3528</v>
      </c>
    </row>
    <row r="44" spans="2:13" ht="27.75" customHeight="1" x14ac:dyDescent="0.15">
      <c r="B44" s="1186"/>
      <c r="C44" s="1187"/>
      <c r="D44" s="106"/>
      <c r="E44" s="1192" t="s">
        <v>34</v>
      </c>
      <c r="F44" s="1192"/>
      <c r="G44" s="1192"/>
      <c r="H44" s="1193"/>
      <c r="I44" s="346">
        <v>12</v>
      </c>
      <c r="J44" s="347">
        <v>7</v>
      </c>
      <c r="K44" s="347">
        <v>4</v>
      </c>
      <c r="L44" s="347">
        <v>6</v>
      </c>
      <c r="M44" s="348">
        <v>7</v>
      </c>
    </row>
    <row r="45" spans="2:13" ht="27.75" customHeight="1" x14ac:dyDescent="0.15">
      <c r="B45" s="1186"/>
      <c r="C45" s="1187"/>
      <c r="D45" s="106"/>
      <c r="E45" s="1192" t="s">
        <v>35</v>
      </c>
      <c r="F45" s="1192"/>
      <c r="G45" s="1192"/>
      <c r="H45" s="1193"/>
      <c r="I45" s="346">
        <v>957</v>
      </c>
      <c r="J45" s="347">
        <v>908</v>
      </c>
      <c r="K45" s="347">
        <v>894</v>
      </c>
      <c r="L45" s="347">
        <v>944</v>
      </c>
      <c r="M45" s="348">
        <v>1004</v>
      </c>
    </row>
    <row r="46" spans="2:13" ht="27.75" customHeight="1" x14ac:dyDescent="0.15">
      <c r="B46" s="1186"/>
      <c r="C46" s="1187"/>
      <c r="D46" s="107"/>
      <c r="E46" s="1192" t="s">
        <v>36</v>
      </c>
      <c r="F46" s="1192"/>
      <c r="G46" s="1192"/>
      <c r="H46" s="1193"/>
      <c r="I46" s="346">
        <v>614</v>
      </c>
      <c r="J46" s="347">
        <v>825</v>
      </c>
      <c r="K46" s="347">
        <v>1093</v>
      </c>
      <c r="L46" s="347">
        <v>1392</v>
      </c>
      <c r="M46" s="348">
        <v>1717</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6897</v>
      </c>
      <c r="J50" s="347">
        <v>7072</v>
      </c>
      <c r="K50" s="347">
        <v>7504</v>
      </c>
      <c r="L50" s="347">
        <v>8204</v>
      </c>
      <c r="M50" s="348">
        <v>7981</v>
      </c>
    </row>
    <row r="51" spans="2:13" ht="27.75" customHeight="1" x14ac:dyDescent="0.15">
      <c r="B51" s="1186"/>
      <c r="C51" s="1187"/>
      <c r="D51" s="106"/>
      <c r="E51" s="1192" t="s">
        <v>42</v>
      </c>
      <c r="F51" s="1192"/>
      <c r="G51" s="1192"/>
      <c r="H51" s="1193"/>
      <c r="I51" s="346">
        <v>1981</v>
      </c>
      <c r="J51" s="347">
        <v>4246</v>
      </c>
      <c r="K51" s="347">
        <v>4179</v>
      </c>
      <c r="L51" s="347">
        <v>4014</v>
      </c>
      <c r="M51" s="348">
        <v>3878</v>
      </c>
    </row>
    <row r="52" spans="2:13" ht="27.75" customHeight="1" x14ac:dyDescent="0.15">
      <c r="B52" s="1188"/>
      <c r="C52" s="1189"/>
      <c r="D52" s="106"/>
      <c r="E52" s="1192" t="s">
        <v>43</v>
      </c>
      <c r="F52" s="1192"/>
      <c r="G52" s="1192"/>
      <c r="H52" s="1193"/>
      <c r="I52" s="346">
        <v>9391</v>
      </c>
      <c r="J52" s="347">
        <v>11332</v>
      </c>
      <c r="K52" s="347">
        <v>10973</v>
      </c>
      <c r="L52" s="347">
        <v>10780</v>
      </c>
      <c r="M52" s="348">
        <v>11063</v>
      </c>
    </row>
    <row r="53" spans="2:13" ht="27.75" customHeight="1" thickBot="1" x14ac:dyDescent="0.2">
      <c r="B53" s="1199" t="s">
        <v>19</v>
      </c>
      <c r="C53" s="1200"/>
      <c r="D53" s="110"/>
      <c r="E53" s="1201" t="s">
        <v>44</v>
      </c>
      <c r="F53" s="1201"/>
      <c r="G53" s="1201"/>
      <c r="H53" s="1202"/>
      <c r="I53" s="349">
        <v>-1774</v>
      </c>
      <c r="J53" s="350">
        <v>-2525</v>
      </c>
      <c r="K53" s="350">
        <v>-2892</v>
      </c>
      <c r="L53" s="350">
        <v>-2691</v>
      </c>
      <c r="M53" s="351">
        <v>-798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FzMzdIaumMiDENLO1vwZrpCmSIDDvkd3lCjz6d2kbb2j/wCXbFdd2H8kUVeKUx+biiccDodLlwpOnHNBCBgtg==" saltValue="tFwHR7iVxaEDl1vyedJ9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1338</v>
      </c>
      <c r="G55" s="352">
        <v>1699</v>
      </c>
      <c r="H55" s="353">
        <v>1690</v>
      </c>
    </row>
    <row r="56" spans="2:8" ht="52.5" customHeight="1" x14ac:dyDescent="0.15">
      <c r="B56" s="122"/>
      <c r="C56" s="1213" t="s">
        <v>47</v>
      </c>
      <c r="D56" s="1213"/>
      <c r="E56" s="1214"/>
      <c r="F56" s="354">
        <v>361</v>
      </c>
      <c r="G56" s="354">
        <v>552</v>
      </c>
      <c r="H56" s="355">
        <v>541</v>
      </c>
    </row>
    <row r="57" spans="2:8" ht="53.25" customHeight="1" x14ac:dyDescent="0.15">
      <c r="B57" s="122"/>
      <c r="C57" s="1215" t="s">
        <v>48</v>
      </c>
      <c r="D57" s="1215"/>
      <c r="E57" s="1216"/>
      <c r="F57" s="356">
        <v>5691</v>
      </c>
      <c r="G57" s="356">
        <v>5844</v>
      </c>
      <c r="H57" s="357">
        <v>5632</v>
      </c>
    </row>
    <row r="58" spans="2:8" ht="45.75" customHeight="1" x14ac:dyDescent="0.15">
      <c r="B58" s="123"/>
      <c r="C58" s="1203" t="s">
        <v>572</v>
      </c>
      <c r="D58" s="1204"/>
      <c r="E58" s="1205"/>
      <c r="F58" s="358">
        <v>3542</v>
      </c>
      <c r="G58" s="358">
        <v>3510</v>
      </c>
      <c r="H58" s="359">
        <v>3476</v>
      </c>
    </row>
    <row r="59" spans="2:8" ht="45.75" customHeight="1" x14ac:dyDescent="0.15">
      <c r="B59" s="123"/>
      <c r="C59" s="1203" t="s">
        <v>573</v>
      </c>
      <c r="D59" s="1204"/>
      <c r="E59" s="1205"/>
      <c r="F59" s="358">
        <v>534</v>
      </c>
      <c r="G59" s="358">
        <v>865</v>
      </c>
      <c r="H59" s="359">
        <v>918</v>
      </c>
    </row>
    <row r="60" spans="2:8" ht="45.75" customHeight="1" x14ac:dyDescent="0.15">
      <c r="B60" s="123"/>
      <c r="C60" s="1203" t="s">
        <v>574</v>
      </c>
      <c r="D60" s="1204"/>
      <c r="E60" s="1205"/>
      <c r="F60" s="358">
        <v>800</v>
      </c>
      <c r="G60" s="358">
        <v>791</v>
      </c>
      <c r="H60" s="359">
        <v>782</v>
      </c>
    </row>
    <row r="61" spans="2:8" ht="45.75" customHeight="1" x14ac:dyDescent="0.15">
      <c r="B61" s="123"/>
      <c r="C61" s="1203" t="s">
        <v>575</v>
      </c>
      <c r="D61" s="1204"/>
      <c r="E61" s="1205"/>
      <c r="F61" s="358">
        <v>259</v>
      </c>
      <c r="G61" s="358">
        <v>264</v>
      </c>
      <c r="H61" s="359">
        <v>269</v>
      </c>
    </row>
    <row r="62" spans="2:8" ht="45.75" customHeight="1" thickBot="1" x14ac:dyDescent="0.2">
      <c r="B62" s="124"/>
      <c r="C62" s="1206" t="s">
        <v>576</v>
      </c>
      <c r="D62" s="1207"/>
      <c r="E62" s="1208"/>
      <c r="F62" s="360">
        <v>73</v>
      </c>
      <c r="G62" s="360">
        <v>109</v>
      </c>
      <c r="H62" s="361">
        <v>156</v>
      </c>
    </row>
    <row r="63" spans="2:8" ht="52.5" customHeight="1" thickBot="1" x14ac:dyDescent="0.2">
      <c r="B63" s="125"/>
      <c r="C63" s="1209" t="s">
        <v>49</v>
      </c>
      <c r="D63" s="1209"/>
      <c r="E63" s="1210"/>
      <c r="F63" s="362">
        <v>7391</v>
      </c>
      <c r="G63" s="362">
        <v>8095</v>
      </c>
      <c r="H63" s="363">
        <v>7864</v>
      </c>
    </row>
    <row r="64" spans="2:8" x14ac:dyDescent="0.15"/>
  </sheetData>
  <sheetProtection algorithmName="SHA-512" hashValue="yADzY9SHvQQQi4Eymy0HOtWKmWCIEug7Zk52oI2w9MVanG38RQAD3VCBK7RTdjykmG59K84Z+vVX0hKebWSSig==" saltValue="rs+I7RY3xOaoAxwSm816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132712</v>
      </c>
      <c r="E3" s="144"/>
      <c r="F3" s="145">
        <v>96248</v>
      </c>
      <c r="G3" s="146"/>
      <c r="H3" s="147"/>
    </row>
    <row r="4" spans="1:8" x14ac:dyDescent="0.15">
      <c r="A4" s="148"/>
      <c r="B4" s="149"/>
      <c r="C4" s="150"/>
      <c r="D4" s="151">
        <v>125202</v>
      </c>
      <c r="E4" s="152"/>
      <c r="F4" s="153">
        <v>55768</v>
      </c>
      <c r="G4" s="154"/>
      <c r="H4" s="155"/>
    </row>
    <row r="5" spans="1:8" x14ac:dyDescent="0.15">
      <c r="A5" s="136" t="s">
        <v>524</v>
      </c>
      <c r="B5" s="141"/>
      <c r="C5" s="142"/>
      <c r="D5" s="143">
        <v>194946</v>
      </c>
      <c r="E5" s="144"/>
      <c r="F5" s="145">
        <v>76413</v>
      </c>
      <c r="G5" s="146"/>
      <c r="H5" s="147"/>
    </row>
    <row r="6" spans="1:8" x14ac:dyDescent="0.15">
      <c r="A6" s="148"/>
      <c r="B6" s="149"/>
      <c r="C6" s="150"/>
      <c r="D6" s="151">
        <v>179677</v>
      </c>
      <c r="E6" s="152"/>
      <c r="F6" s="153">
        <v>39658</v>
      </c>
      <c r="G6" s="154"/>
      <c r="H6" s="155"/>
    </row>
    <row r="7" spans="1:8" x14ac:dyDescent="0.15">
      <c r="A7" s="136" t="s">
        <v>525</v>
      </c>
      <c r="B7" s="141"/>
      <c r="C7" s="142"/>
      <c r="D7" s="143">
        <v>37471</v>
      </c>
      <c r="E7" s="144"/>
      <c r="F7" s="145">
        <v>66481</v>
      </c>
      <c r="G7" s="146"/>
      <c r="H7" s="147"/>
    </row>
    <row r="8" spans="1:8" x14ac:dyDescent="0.15">
      <c r="A8" s="148"/>
      <c r="B8" s="149"/>
      <c r="C8" s="150"/>
      <c r="D8" s="151">
        <v>19959</v>
      </c>
      <c r="E8" s="152"/>
      <c r="F8" s="153">
        <v>36120</v>
      </c>
      <c r="G8" s="154"/>
      <c r="H8" s="155"/>
    </row>
    <row r="9" spans="1:8" x14ac:dyDescent="0.15">
      <c r="A9" s="136" t="s">
        <v>526</v>
      </c>
      <c r="B9" s="141"/>
      <c r="C9" s="142"/>
      <c r="D9" s="143">
        <v>133176</v>
      </c>
      <c r="E9" s="144"/>
      <c r="F9" s="145">
        <v>67825</v>
      </c>
      <c r="G9" s="146"/>
      <c r="H9" s="147"/>
    </row>
    <row r="10" spans="1:8" x14ac:dyDescent="0.15">
      <c r="A10" s="148"/>
      <c r="B10" s="149"/>
      <c r="C10" s="150"/>
      <c r="D10" s="151">
        <v>86635</v>
      </c>
      <c r="E10" s="152"/>
      <c r="F10" s="153">
        <v>39417</v>
      </c>
      <c r="G10" s="154"/>
      <c r="H10" s="155"/>
    </row>
    <row r="11" spans="1:8" x14ac:dyDescent="0.15">
      <c r="A11" s="136" t="s">
        <v>527</v>
      </c>
      <c r="B11" s="141"/>
      <c r="C11" s="142"/>
      <c r="D11" s="143">
        <v>252139</v>
      </c>
      <c r="E11" s="144"/>
      <c r="F11" s="145">
        <v>81158</v>
      </c>
      <c r="G11" s="146"/>
      <c r="H11" s="147"/>
    </row>
    <row r="12" spans="1:8" x14ac:dyDescent="0.15">
      <c r="A12" s="148"/>
      <c r="B12" s="149"/>
      <c r="C12" s="156"/>
      <c r="D12" s="151">
        <v>151250</v>
      </c>
      <c r="E12" s="152"/>
      <c r="F12" s="153">
        <v>45320</v>
      </c>
      <c r="G12" s="154"/>
      <c r="H12" s="155"/>
    </row>
    <row r="13" spans="1:8" x14ac:dyDescent="0.15">
      <c r="A13" s="136"/>
      <c r="B13" s="141"/>
      <c r="C13" s="157"/>
      <c r="D13" s="158">
        <v>150089</v>
      </c>
      <c r="E13" s="159"/>
      <c r="F13" s="160">
        <v>77625</v>
      </c>
      <c r="G13" s="161"/>
      <c r="H13" s="147"/>
    </row>
    <row r="14" spans="1:8" x14ac:dyDescent="0.15">
      <c r="A14" s="148"/>
      <c r="B14" s="149"/>
      <c r="C14" s="150"/>
      <c r="D14" s="151">
        <v>112545</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1.52</v>
      </c>
      <c r="C19" s="162">
        <f>ROUND(VALUE(SUBSTITUTE(実質収支比率等に係る経年分析!G$48,"▲","-")),2)</f>
        <v>11.26</v>
      </c>
      <c r="D19" s="162">
        <f>ROUND(VALUE(SUBSTITUTE(実質収支比率等に係る経年分析!H$48,"▲","-")),2)</f>
        <v>14.3</v>
      </c>
      <c r="E19" s="162">
        <f>ROUND(VALUE(SUBSTITUTE(実質収支比率等に係る経年分析!I$48,"▲","-")),2)</f>
        <v>6.97</v>
      </c>
      <c r="F19" s="162">
        <f>ROUND(VALUE(SUBSTITUTE(実質収支比率等に係る経年分析!J$48,"▲","-")),2)</f>
        <v>1.66</v>
      </c>
    </row>
    <row r="20" spans="1:11" x14ac:dyDescent="0.15">
      <c r="A20" s="162" t="s">
        <v>53</v>
      </c>
      <c r="B20" s="162">
        <f>ROUND(VALUE(SUBSTITUTE(実質収支比率等に係る経年分析!F$47,"▲","-")),2)</f>
        <v>21.21</v>
      </c>
      <c r="C20" s="162">
        <f>ROUND(VALUE(SUBSTITUTE(実質収支比率等に係る経年分析!G$47,"▲","-")),2)</f>
        <v>20.5</v>
      </c>
      <c r="D20" s="162">
        <f>ROUND(VALUE(SUBSTITUTE(実質収支比率等に係る経年分析!H$47,"▲","-")),2)</f>
        <v>26.77</v>
      </c>
      <c r="E20" s="162">
        <f>ROUND(VALUE(SUBSTITUTE(実質収支比率等に係る経年分析!I$47,"▲","-")),2)</f>
        <v>32.799999999999997</v>
      </c>
      <c r="F20" s="162">
        <f>ROUND(VALUE(SUBSTITUTE(実質収支比率等に係る経年分析!J$47,"▲","-")),2)</f>
        <v>31.81</v>
      </c>
    </row>
    <row r="21" spans="1:11" x14ac:dyDescent="0.15">
      <c r="A21" s="162" t="s">
        <v>54</v>
      </c>
      <c r="B21" s="162">
        <f>IF(ISNUMBER(VALUE(SUBSTITUTE(実質収支比率等に係る経年分析!F$49,"▲","-"))),ROUND(VALUE(SUBSTITUTE(実質収支比率等に係る経年分析!F$49,"▲","-")),2),NA())</f>
        <v>0.55000000000000004</v>
      </c>
      <c r="C21" s="162">
        <f>IF(ISNUMBER(VALUE(SUBSTITUTE(実質収支比率等に係る経年分析!G$49,"▲","-"))),ROUND(VALUE(SUBSTITUTE(実質収支比率等に係る経年分析!G$49,"▲","-")),2),NA())</f>
        <v>9.86</v>
      </c>
      <c r="D21" s="162">
        <f>IF(ISNUMBER(VALUE(SUBSTITUTE(実質収支比率等に係る経年分析!H$49,"▲","-"))),ROUND(VALUE(SUBSTITUTE(実質収支比率等に係る経年分析!H$49,"▲","-")),2),NA())</f>
        <v>2.81</v>
      </c>
      <c r="E21" s="162">
        <f>IF(ISNUMBER(VALUE(SUBSTITUTE(実質収支比率等に係る経年分析!I$49,"▲","-"))),ROUND(VALUE(SUBSTITUTE(実質収支比率等に係る経年分析!I$49,"▲","-")),2),NA())</f>
        <v>-6.81</v>
      </c>
      <c r="F21" s="162">
        <f>IF(ISNUMBER(VALUE(SUBSTITUTE(実質収支比率等に係る経年分析!J$49,"▲","-"))),ROUND(VALUE(SUBSTITUTE(実質収支比率等に係る経年分析!J$49,"▲","-")),2),NA())</f>
        <v>-8.89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鞍手町谷山池パイプライン水利施設維持管理運営費特別会計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鞍手町かんがい施設維持管理運営費特別会計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住宅新築資金等特別会計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鞍手町下水道事業会計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1.65</v>
      </c>
    </row>
    <row r="35" spans="1:16" x14ac:dyDescent="0.15">
      <c r="A35" s="163" t="str">
        <f>IF(連結実質赤字比率に係る赤字・黒字の構成分析!C$35="",NA(),連結実質赤字比率に係る赤字・黒字の構成分析!C$35)</f>
        <v>国民健康保険事業特別会計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1.93</v>
      </c>
    </row>
    <row r="36" spans="1:16" x14ac:dyDescent="0.15">
      <c r="A36" s="163" t="str">
        <f>IF(連結実質赤字比率に係る赤字・黒字の構成分析!C$34="",NA(),連結実質赤字比率に係る赤字・黒字の構成分析!C$34)</f>
        <v>鞍手町水道事業会計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8.7100000000000009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8.7200000000000006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891</v>
      </c>
      <c r="E42" s="164"/>
      <c r="F42" s="164"/>
      <c r="G42" s="164">
        <f>'実質公債費比率（分子）の構造'!L$52</f>
        <v>931</v>
      </c>
      <c r="H42" s="164"/>
      <c r="I42" s="164"/>
      <c r="J42" s="164">
        <f>'実質公債費比率（分子）の構造'!M$52</f>
        <v>1004</v>
      </c>
      <c r="K42" s="164"/>
      <c r="L42" s="164"/>
      <c r="M42" s="164">
        <f>'実質公債費比率（分子）の構造'!N$52</f>
        <v>1120</v>
      </c>
      <c r="N42" s="164"/>
      <c r="O42" s="164"/>
      <c r="P42" s="164">
        <f>'実質公債費比率（分子）の構造'!O$52</f>
        <v>1101</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5</v>
      </c>
      <c r="F45" s="164"/>
      <c r="G45" s="164"/>
      <c r="H45" s="164">
        <f>'実質公債費比率（分子）の構造'!M$49</f>
        <v>3</v>
      </c>
      <c r="I45" s="164"/>
      <c r="J45" s="164"/>
      <c r="K45" s="164">
        <f>'実質公債費比率（分子）の構造'!N$49</f>
        <v>1</v>
      </c>
      <c r="L45" s="164"/>
      <c r="M45" s="164"/>
      <c r="N45" s="164">
        <f>'実質公債費比率（分子）の構造'!O$49</f>
        <v>1</v>
      </c>
      <c r="O45" s="164"/>
      <c r="P45" s="164"/>
    </row>
    <row r="46" spans="1:16" x14ac:dyDescent="0.15">
      <c r="A46" s="164" t="s">
        <v>64</v>
      </c>
      <c r="B46" s="164">
        <f>'実質公債費比率（分子）の構造'!K$48</f>
        <v>151</v>
      </c>
      <c r="C46" s="164"/>
      <c r="D46" s="164"/>
      <c r="E46" s="164">
        <f>'実質公債費比率（分子）の構造'!L$48</f>
        <v>177</v>
      </c>
      <c r="F46" s="164"/>
      <c r="G46" s="164"/>
      <c r="H46" s="164">
        <f>'実質公債費比率（分子）の構造'!M$48</f>
        <v>178</v>
      </c>
      <c r="I46" s="164"/>
      <c r="J46" s="164"/>
      <c r="K46" s="164">
        <f>'実質公債費比率（分子）の構造'!N$48</f>
        <v>182</v>
      </c>
      <c r="L46" s="164"/>
      <c r="M46" s="164"/>
      <c r="N46" s="164">
        <f>'実質公債費比率（分子）の構造'!O$48</f>
        <v>185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1089</v>
      </c>
      <c r="C49" s="164"/>
      <c r="D49" s="164"/>
      <c r="E49" s="164">
        <f>'実質公債費比率（分子）の構造'!L$45</f>
        <v>1083</v>
      </c>
      <c r="F49" s="164"/>
      <c r="G49" s="164"/>
      <c r="H49" s="164">
        <f>'実質公債費比率（分子）の構造'!M$45</f>
        <v>1156</v>
      </c>
      <c r="I49" s="164"/>
      <c r="J49" s="164"/>
      <c r="K49" s="164">
        <f>'実質公債費比率（分子）の構造'!N$45</f>
        <v>1262</v>
      </c>
      <c r="L49" s="164"/>
      <c r="M49" s="164"/>
      <c r="N49" s="164">
        <f>'実質公債費比率（分子）の構造'!O$45</f>
        <v>1245</v>
      </c>
      <c r="O49" s="164"/>
      <c r="P49" s="164"/>
    </row>
    <row r="50" spans="1:16" x14ac:dyDescent="0.15">
      <c r="A50" s="164" t="s">
        <v>67</v>
      </c>
      <c r="B50" s="164" t="e">
        <f>NA()</f>
        <v>#N/A</v>
      </c>
      <c r="C50" s="164">
        <f>IF(ISNUMBER('実質公債費比率（分子）の構造'!K$53),'実質公債費比率（分子）の構造'!K$53,NA())</f>
        <v>354</v>
      </c>
      <c r="D50" s="164" t="e">
        <f>NA()</f>
        <v>#N/A</v>
      </c>
      <c r="E50" s="164" t="e">
        <f>NA()</f>
        <v>#N/A</v>
      </c>
      <c r="F50" s="164">
        <f>IF(ISNUMBER('実質公債費比率（分子）の構造'!L$53),'実質公債費比率（分子）の構造'!L$53,NA())</f>
        <v>334</v>
      </c>
      <c r="G50" s="164" t="e">
        <f>NA()</f>
        <v>#N/A</v>
      </c>
      <c r="H50" s="164" t="e">
        <f>NA()</f>
        <v>#N/A</v>
      </c>
      <c r="I50" s="164">
        <f>IF(ISNUMBER('実質公債費比率（分子）の構造'!M$53),'実質公債費比率（分子）の構造'!M$53,NA())</f>
        <v>333</v>
      </c>
      <c r="J50" s="164" t="e">
        <f>NA()</f>
        <v>#N/A</v>
      </c>
      <c r="K50" s="164" t="e">
        <f>NA()</f>
        <v>#N/A</v>
      </c>
      <c r="L50" s="164">
        <f>IF(ISNUMBER('実質公債費比率（分子）の構造'!N$53),'実質公債費比率（分子）の構造'!N$53,NA())</f>
        <v>325</v>
      </c>
      <c r="M50" s="164" t="e">
        <f>NA()</f>
        <v>#N/A</v>
      </c>
      <c r="N50" s="164" t="e">
        <f>NA()</f>
        <v>#N/A</v>
      </c>
      <c r="O50" s="164">
        <f>IF(ISNUMBER('実質公債費比率（分子）の構造'!O$53),'実質公債費比率（分子）の構造'!O$53,NA())</f>
        <v>330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9391</v>
      </c>
      <c r="E56" s="163"/>
      <c r="F56" s="163"/>
      <c r="G56" s="163">
        <f>'将来負担比率（分子）の構造'!J$52</f>
        <v>11332</v>
      </c>
      <c r="H56" s="163"/>
      <c r="I56" s="163"/>
      <c r="J56" s="163">
        <f>'将来負担比率（分子）の構造'!K$52</f>
        <v>10973</v>
      </c>
      <c r="K56" s="163"/>
      <c r="L56" s="163"/>
      <c r="M56" s="163">
        <f>'将来負担比率（分子）の構造'!L$52</f>
        <v>10780</v>
      </c>
      <c r="N56" s="163"/>
      <c r="O56" s="163"/>
      <c r="P56" s="163">
        <f>'将来負担比率（分子）の構造'!M$52</f>
        <v>11063</v>
      </c>
    </row>
    <row r="57" spans="1:16" x14ac:dyDescent="0.15">
      <c r="A57" s="163" t="s">
        <v>42</v>
      </c>
      <c r="B57" s="163"/>
      <c r="C57" s="163"/>
      <c r="D57" s="163">
        <f>'将来負担比率（分子）の構造'!I$51</f>
        <v>1981</v>
      </c>
      <c r="E57" s="163"/>
      <c r="F57" s="163"/>
      <c r="G57" s="163">
        <f>'将来負担比率（分子）の構造'!J$51</f>
        <v>4246</v>
      </c>
      <c r="H57" s="163"/>
      <c r="I57" s="163"/>
      <c r="J57" s="163">
        <f>'将来負担比率（分子）の構造'!K$51</f>
        <v>4179</v>
      </c>
      <c r="K57" s="163"/>
      <c r="L57" s="163"/>
      <c r="M57" s="163">
        <f>'将来負担比率（分子）の構造'!L$51</f>
        <v>4014</v>
      </c>
      <c r="N57" s="163"/>
      <c r="O57" s="163"/>
      <c r="P57" s="163">
        <f>'将来負担比率（分子）の構造'!M$51</f>
        <v>3878</v>
      </c>
    </row>
    <row r="58" spans="1:16" x14ac:dyDescent="0.15">
      <c r="A58" s="163" t="s">
        <v>41</v>
      </c>
      <c r="B58" s="163"/>
      <c r="C58" s="163"/>
      <c r="D58" s="163">
        <f>'将来負担比率（分子）の構造'!I$50</f>
        <v>6897</v>
      </c>
      <c r="E58" s="163"/>
      <c r="F58" s="163"/>
      <c r="G58" s="163">
        <f>'将来負担比率（分子）の構造'!J$50</f>
        <v>7072</v>
      </c>
      <c r="H58" s="163"/>
      <c r="I58" s="163"/>
      <c r="J58" s="163">
        <f>'将来負担比率（分子）の構造'!K$50</f>
        <v>7504</v>
      </c>
      <c r="K58" s="163"/>
      <c r="L58" s="163"/>
      <c r="M58" s="163">
        <f>'将来負担比率（分子）の構造'!L$50</f>
        <v>8204</v>
      </c>
      <c r="N58" s="163"/>
      <c r="O58" s="163"/>
      <c r="P58" s="163">
        <f>'将来負担比率（分子）の構造'!M$50</f>
        <v>7981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614</v>
      </c>
      <c r="C61" s="163"/>
      <c r="D61" s="163"/>
      <c r="E61" s="163">
        <f>'将来負担比率（分子）の構造'!J$46</f>
        <v>825</v>
      </c>
      <c r="F61" s="163"/>
      <c r="G61" s="163"/>
      <c r="H61" s="163">
        <f>'将来負担比率（分子）の構造'!K$46</f>
        <v>1093</v>
      </c>
      <c r="I61" s="163"/>
      <c r="J61" s="163"/>
      <c r="K61" s="163">
        <f>'将来負担比率（分子）の構造'!L$46</f>
        <v>1392</v>
      </c>
      <c r="L61" s="163"/>
      <c r="M61" s="163"/>
      <c r="N61" s="163">
        <f>'将来負担比率（分子）の構造'!M$46</f>
        <v>1717</v>
      </c>
      <c r="O61" s="163"/>
      <c r="P61" s="163"/>
    </row>
    <row r="62" spans="1:16" x14ac:dyDescent="0.15">
      <c r="A62" s="163" t="s">
        <v>35</v>
      </c>
      <c r="B62" s="163">
        <f>'将来負担比率（分子）の構造'!I$45</f>
        <v>957</v>
      </c>
      <c r="C62" s="163"/>
      <c r="D62" s="163"/>
      <c r="E62" s="163">
        <f>'将来負担比率（分子）の構造'!J$45</f>
        <v>908</v>
      </c>
      <c r="F62" s="163"/>
      <c r="G62" s="163"/>
      <c r="H62" s="163">
        <f>'将来負担比率（分子）の構造'!K$45</f>
        <v>894</v>
      </c>
      <c r="I62" s="163"/>
      <c r="J62" s="163"/>
      <c r="K62" s="163">
        <f>'将来負担比率（分子）の構造'!L$45</f>
        <v>944</v>
      </c>
      <c r="L62" s="163"/>
      <c r="M62" s="163"/>
      <c r="N62" s="163">
        <f>'将来負担比率（分子）の構造'!M$45</f>
        <v>1004</v>
      </c>
      <c r="O62" s="163"/>
      <c r="P62" s="163"/>
    </row>
    <row r="63" spans="1:16" x14ac:dyDescent="0.15">
      <c r="A63" s="163" t="s">
        <v>34</v>
      </c>
      <c r="B63" s="163">
        <f>'将来負担比率（分子）の構造'!I$44</f>
        <v>12</v>
      </c>
      <c r="C63" s="163"/>
      <c r="D63" s="163"/>
      <c r="E63" s="163">
        <f>'将来負担比率（分子）の構造'!J$44</f>
        <v>7</v>
      </c>
      <c r="F63" s="163"/>
      <c r="G63" s="163"/>
      <c r="H63" s="163">
        <f>'将来負担比率（分子）の構造'!K$44</f>
        <v>4</v>
      </c>
      <c r="I63" s="163"/>
      <c r="J63" s="163"/>
      <c r="K63" s="163">
        <f>'将来負担比率（分子）の構造'!L$44</f>
        <v>6</v>
      </c>
      <c r="L63" s="163"/>
      <c r="M63" s="163"/>
      <c r="N63" s="163">
        <f>'将来負担比率（分子）の構造'!M$44</f>
        <v>7</v>
      </c>
      <c r="O63" s="163"/>
      <c r="P63" s="163"/>
    </row>
    <row r="64" spans="1:16" x14ac:dyDescent="0.15">
      <c r="A64" s="163" t="s">
        <v>33</v>
      </c>
      <c r="B64" s="163">
        <f>'将来負担比率（分子）の構造'!I$43</f>
        <v>3616</v>
      </c>
      <c r="C64" s="163"/>
      <c r="D64" s="163"/>
      <c r="E64" s="163">
        <f>'将来負担比率（分子）の構造'!J$43</f>
        <v>3713</v>
      </c>
      <c r="F64" s="163"/>
      <c r="G64" s="163"/>
      <c r="H64" s="163">
        <f>'将来負担比率（分子）の構造'!K$43</f>
        <v>3695</v>
      </c>
      <c r="I64" s="163"/>
      <c r="J64" s="163"/>
      <c r="K64" s="163">
        <f>'将来負担比率（分子）の構造'!L$43</f>
        <v>3653</v>
      </c>
      <c r="L64" s="163"/>
      <c r="M64" s="163"/>
      <c r="N64" s="163">
        <f>'将来負担比率（分子）の構造'!M$43</f>
        <v>3528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11296</v>
      </c>
      <c r="C66" s="163"/>
      <c r="D66" s="163"/>
      <c r="E66" s="163">
        <f>'将来負担比率（分子）の構造'!J$41</f>
        <v>14672</v>
      </c>
      <c r="F66" s="163"/>
      <c r="G66" s="163"/>
      <c r="H66" s="163">
        <f>'将来負担比率（分子）の構造'!K$41</f>
        <v>14078</v>
      </c>
      <c r="I66" s="163"/>
      <c r="J66" s="163"/>
      <c r="K66" s="163">
        <f>'将来負担比率（分子）の構造'!L$41</f>
        <v>14313</v>
      </c>
      <c r="L66" s="163"/>
      <c r="M66" s="163"/>
      <c r="N66" s="163">
        <f>'将来負担比率（分子）の構造'!M$41</f>
        <v>15868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1338</v>
      </c>
      <c r="C72" s="167">
        <f>基金残高に係る経年分析!G55</f>
        <v>1699</v>
      </c>
      <c r="D72" s="167">
        <f>基金残高に係る経年分析!H55</f>
        <v>1690</v>
      </c>
    </row>
    <row r="73" spans="1:16" x14ac:dyDescent="0.15">
      <c r="A73" s="166" t="s">
        <v>74</v>
      </c>
      <c r="B73" s="167">
        <f>基金残高に係る経年分析!F56</f>
        <v>361</v>
      </c>
      <c r="C73" s="167">
        <f>基金残高に係る経年分析!G56</f>
        <v>552</v>
      </c>
      <c r="D73" s="167">
        <f>基金残高に係る経年分析!H56</f>
        <v>541</v>
      </c>
    </row>
    <row r="74" spans="1:16" x14ac:dyDescent="0.15">
      <c r="A74" s="166" t="s">
        <v>75</v>
      </c>
      <c r="B74" s="167">
        <f>基金残高に係る経年分析!F57</f>
        <v>5691</v>
      </c>
      <c r="C74" s="167">
        <f>基金残高に係る経年分析!G57</f>
        <v>5844</v>
      </c>
      <c r="D74" s="167">
        <f>基金残高に係る経年分析!H57</f>
        <v>5632</v>
      </c>
    </row>
  </sheetData>
  <sheetProtection algorithmName="SHA-512" hashValue="mRRVpQNR4ubAkDcHq37CpWjn5QSVVex2d3KS+ft1eRo+/vnwnXtXVzr68/3DzX5S+VZBGwU/lW9S3w0f8cvUuw==" saltValue="c9QcxwfAwFOZhwTILSXV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1869085</v>
      </c>
      <c r="S5" s="613"/>
      <c r="T5" s="613"/>
      <c r="U5" s="613"/>
      <c r="V5" s="613"/>
      <c r="W5" s="613"/>
      <c r="X5" s="613"/>
      <c r="Y5" s="614"/>
      <c r="Z5" s="615">
        <v>14.6</v>
      </c>
      <c r="AA5" s="615"/>
      <c r="AB5" s="615"/>
      <c r="AC5" s="615"/>
      <c r="AD5" s="616">
        <v>1869085</v>
      </c>
      <c r="AE5" s="616"/>
      <c r="AF5" s="616"/>
      <c r="AG5" s="616"/>
      <c r="AH5" s="616"/>
      <c r="AI5" s="616"/>
      <c r="AJ5" s="616"/>
      <c r="AK5" s="616"/>
      <c r="AL5" s="617">
        <v>34.700000000000003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1869085</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67851</v>
      </c>
      <c r="S6" s="624"/>
      <c r="T6" s="624"/>
      <c r="U6" s="624"/>
      <c r="V6" s="624"/>
      <c r="W6" s="624"/>
      <c r="X6" s="624"/>
      <c r="Y6" s="625"/>
      <c r="Z6" s="626">
        <v>0.5</v>
      </c>
      <c r="AA6" s="626"/>
      <c r="AB6" s="626"/>
      <c r="AC6" s="626"/>
      <c r="AD6" s="627">
        <v>67851</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1869085</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89078</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89078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534</v>
      </c>
      <c r="S7" s="624"/>
      <c r="T7" s="624"/>
      <c r="U7" s="624"/>
      <c r="V7" s="624"/>
      <c r="W7" s="624"/>
      <c r="X7" s="624"/>
      <c r="Y7" s="625"/>
      <c r="Z7" s="626">
        <v>0</v>
      </c>
      <c r="AA7" s="626"/>
      <c r="AB7" s="626"/>
      <c r="AC7" s="626"/>
      <c r="AD7" s="627">
        <v>534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693103</v>
      </c>
      <c r="BH7" s="624"/>
      <c r="BI7" s="624"/>
      <c r="BJ7" s="624"/>
      <c r="BK7" s="624"/>
      <c r="BL7" s="624"/>
      <c r="BM7" s="624"/>
      <c r="BN7" s="625"/>
      <c r="BO7" s="626">
        <v>37.1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4646638</v>
      </c>
      <c r="CS7" s="624"/>
      <c r="CT7" s="624"/>
      <c r="CU7" s="624"/>
      <c r="CV7" s="624"/>
      <c r="CW7" s="624"/>
      <c r="CX7" s="624"/>
      <c r="CY7" s="625"/>
      <c r="CZ7" s="626">
        <v>36.5</v>
      </c>
      <c r="DA7" s="626"/>
      <c r="DB7" s="626"/>
      <c r="DC7" s="626"/>
      <c r="DD7" s="632">
        <v>2933497</v>
      </c>
      <c r="DE7" s="624"/>
      <c r="DF7" s="624"/>
      <c r="DG7" s="624"/>
      <c r="DH7" s="624"/>
      <c r="DI7" s="624"/>
      <c r="DJ7" s="624"/>
      <c r="DK7" s="624"/>
      <c r="DL7" s="624"/>
      <c r="DM7" s="624"/>
      <c r="DN7" s="624"/>
      <c r="DO7" s="624"/>
      <c r="DP7" s="625"/>
      <c r="DQ7" s="632">
        <v>1203275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10994</v>
      </c>
      <c r="S8" s="624"/>
      <c r="T8" s="624"/>
      <c r="U8" s="624"/>
      <c r="V8" s="624"/>
      <c r="W8" s="624"/>
      <c r="X8" s="624"/>
      <c r="Y8" s="625"/>
      <c r="Z8" s="626">
        <v>0.1</v>
      </c>
      <c r="AA8" s="626"/>
      <c r="AB8" s="626"/>
      <c r="AC8" s="626"/>
      <c r="AD8" s="627">
        <v>10994</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21174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3099943</v>
      </c>
      <c r="CS8" s="624"/>
      <c r="CT8" s="624"/>
      <c r="CU8" s="624"/>
      <c r="CV8" s="624"/>
      <c r="CW8" s="624"/>
      <c r="CX8" s="624"/>
      <c r="CY8" s="625"/>
      <c r="CZ8" s="626">
        <v>24.4</v>
      </c>
      <c r="DA8" s="626"/>
      <c r="DB8" s="626"/>
      <c r="DC8" s="626"/>
      <c r="DD8" s="632">
        <v>15082</v>
      </c>
      <c r="DE8" s="624"/>
      <c r="DF8" s="624"/>
      <c r="DG8" s="624"/>
      <c r="DH8" s="624"/>
      <c r="DI8" s="624"/>
      <c r="DJ8" s="624"/>
      <c r="DK8" s="624"/>
      <c r="DL8" s="624"/>
      <c r="DM8" s="624"/>
      <c r="DN8" s="624"/>
      <c r="DO8" s="624"/>
      <c r="DP8" s="625"/>
      <c r="DQ8" s="632">
        <v>1722407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15405</v>
      </c>
      <c r="S9" s="624"/>
      <c r="T9" s="624"/>
      <c r="U9" s="624"/>
      <c r="V9" s="624"/>
      <c r="W9" s="624"/>
      <c r="X9" s="624"/>
      <c r="Y9" s="625"/>
      <c r="Z9" s="626">
        <v>0.1</v>
      </c>
      <c r="AA9" s="626"/>
      <c r="AB9" s="626"/>
      <c r="AC9" s="626"/>
      <c r="AD9" s="627">
        <v>15405</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508173</v>
      </c>
      <c r="BH9" s="624"/>
      <c r="BI9" s="624"/>
      <c r="BJ9" s="624"/>
      <c r="BK9" s="624"/>
      <c r="BL9" s="624"/>
      <c r="BM9" s="624"/>
      <c r="BN9" s="625"/>
      <c r="BO9" s="626">
        <v>27.2</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1079535</v>
      </c>
      <c r="CS9" s="624"/>
      <c r="CT9" s="624"/>
      <c r="CU9" s="624"/>
      <c r="CV9" s="624"/>
      <c r="CW9" s="624"/>
      <c r="CX9" s="624"/>
      <c r="CY9" s="625"/>
      <c r="CZ9" s="626">
        <v>8.5</v>
      </c>
      <c r="DA9" s="626"/>
      <c r="DB9" s="626"/>
      <c r="DC9" s="626"/>
      <c r="DD9" s="632">
        <v>49213</v>
      </c>
      <c r="DE9" s="624"/>
      <c r="DF9" s="624"/>
      <c r="DG9" s="624"/>
      <c r="DH9" s="624"/>
      <c r="DI9" s="624"/>
      <c r="DJ9" s="624"/>
      <c r="DK9" s="624"/>
      <c r="DL9" s="624"/>
      <c r="DM9" s="624"/>
      <c r="DN9" s="624"/>
      <c r="DO9" s="624"/>
      <c r="DP9" s="625"/>
      <c r="DQ9" s="632">
        <v>886037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51586</v>
      </c>
      <c r="BH10" s="624"/>
      <c r="BI10" s="624"/>
      <c r="BJ10" s="624"/>
      <c r="BK10" s="624"/>
      <c r="BL10" s="624"/>
      <c r="BM10" s="624"/>
      <c r="BN10" s="625"/>
      <c r="BO10" s="626">
        <v>2.8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394390</v>
      </c>
      <c r="S11" s="624"/>
      <c r="T11" s="624"/>
      <c r="U11" s="624"/>
      <c r="V11" s="624"/>
      <c r="W11" s="624"/>
      <c r="X11" s="624"/>
      <c r="Y11" s="625"/>
      <c r="Z11" s="628">
        <v>3.1</v>
      </c>
      <c r="AA11" s="629"/>
      <c r="AB11" s="629"/>
      <c r="AC11" s="635"/>
      <c r="AD11" s="632">
        <v>394390</v>
      </c>
      <c r="AE11" s="624"/>
      <c r="AF11" s="624"/>
      <c r="AG11" s="624"/>
      <c r="AH11" s="624"/>
      <c r="AI11" s="624"/>
      <c r="AJ11" s="624"/>
      <c r="AK11" s="625"/>
      <c r="AL11" s="628">
        <v>7.3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112170</v>
      </c>
      <c r="BH11" s="624"/>
      <c r="BI11" s="624"/>
      <c r="BJ11" s="624"/>
      <c r="BK11" s="624"/>
      <c r="BL11" s="624"/>
      <c r="BM11" s="624"/>
      <c r="BN11" s="625"/>
      <c r="BO11" s="626">
        <v>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237177</v>
      </c>
      <c r="CS11" s="624"/>
      <c r="CT11" s="624"/>
      <c r="CU11" s="624"/>
      <c r="CV11" s="624"/>
      <c r="CW11" s="624"/>
      <c r="CX11" s="624"/>
      <c r="CY11" s="625"/>
      <c r="CZ11" s="626">
        <v>1.9</v>
      </c>
      <c r="DA11" s="626"/>
      <c r="DB11" s="626"/>
      <c r="DC11" s="626"/>
      <c r="DD11" s="632">
        <v>25482</v>
      </c>
      <c r="DE11" s="624"/>
      <c r="DF11" s="624"/>
      <c r="DG11" s="624"/>
      <c r="DH11" s="624"/>
      <c r="DI11" s="624"/>
      <c r="DJ11" s="624"/>
      <c r="DK11" s="624"/>
      <c r="DL11" s="624"/>
      <c r="DM11" s="624"/>
      <c r="DN11" s="624"/>
      <c r="DO11" s="624"/>
      <c r="DP11" s="625"/>
      <c r="DQ11" s="632">
        <v>90409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26600</v>
      </c>
      <c r="S12" s="624"/>
      <c r="T12" s="624"/>
      <c r="U12" s="624"/>
      <c r="V12" s="624"/>
      <c r="W12" s="624"/>
      <c r="X12" s="624"/>
      <c r="Y12" s="625"/>
      <c r="Z12" s="626">
        <v>0.2</v>
      </c>
      <c r="AA12" s="626"/>
      <c r="AB12" s="626"/>
      <c r="AC12" s="626"/>
      <c r="AD12" s="627">
        <v>26600</v>
      </c>
      <c r="AE12" s="627"/>
      <c r="AF12" s="627"/>
      <c r="AG12" s="627"/>
      <c r="AH12" s="627"/>
      <c r="AI12" s="627"/>
      <c r="AJ12" s="627"/>
      <c r="AK12" s="627"/>
      <c r="AL12" s="628">
        <v>0.5</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951602</v>
      </c>
      <c r="BH12" s="624"/>
      <c r="BI12" s="624"/>
      <c r="BJ12" s="624"/>
      <c r="BK12" s="624"/>
      <c r="BL12" s="624"/>
      <c r="BM12" s="624"/>
      <c r="BN12" s="625"/>
      <c r="BO12" s="626">
        <v>50.9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223748</v>
      </c>
      <c r="CS12" s="624"/>
      <c r="CT12" s="624"/>
      <c r="CU12" s="624"/>
      <c r="CV12" s="624"/>
      <c r="CW12" s="624"/>
      <c r="CX12" s="624"/>
      <c r="CY12" s="625"/>
      <c r="CZ12" s="626">
        <v>1.8</v>
      </c>
      <c r="DA12" s="626"/>
      <c r="DB12" s="626"/>
      <c r="DC12" s="626"/>
      <c r="DD12" s="632">
        <v>170253</v>
      </c>
      <c r="DE12" s="624"/>
      <c r="DF12" s="624"/>
      <c r="DG12" s="624"/>
      <c r="DH12" s="624"/>
      <c r="DI12" s="624"/>
      <c r="DJ12" s="624"/>
      <c r="DK12" s="624"/>
      <c r="DL12" s="624"/>
      <c r="DM12" s="624"/>
      <c r="DN12" s="624"/>
      <c r="DO12" s="624"/>
      <c r="DP12" s="625"/>
      <c r="DQ12" s="632">
        <v>218714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942597</v>
      </c>
      <c r="BH13" s="624"/>
      <c r="BI13" s="624"/>
      <c r="BJ13" s="624"/>
      <c r="BK13" s="624"/>
      <c r="BL13" s="624"/>
      <c r="BM13" s="624"/>
      <c r="BN13" s="625"/>
      <c r="BO13" s="626">
        <v>50.4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758892</v>
      </c>
      <c r="CS13" s="624"/>
      <c r="CT13" s="624"/>
      <c r="CU13" s="624"/>
      <c r="CV13" s="624"/>
      <c r="CW13" s="624"/>
      <c r="CX13" s="624"/>
      <c r="CY13" s="625"/>
      <c r="CZ13" s="626">
        <v>6</v>
      </c>
      <c r="DA13" s="626"/>
      <c r="DB13" s="626"/>
      <c r="DC13" s="626"/>
      <c r="DD13" s="632">
        <v>258747</v>
      </c>
      <c r="DE13" s="624"/>
      <c r="DF13" s="624"/>
      <c r="DG13" s="624"/>
      <c r="DH13" s="624"/>
      <c r="DI13" s="624"/>
      <c r="DJ13" s="624"/>
      <c r="DK13" s="624"/>
      <c r="DL13" s="624"/>
      <c r="DM13" s="624"/>
      <c r="DN13" s="624"/>
      <c r="DO13" s="624"/>
      <c r="DP13" s="625"/>
      <c r="DQ13" s="632">
        <v>414227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60883</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290456</v>
      </c>
      <c r="CS14" s="624"/>
      <c r="CT14" s="624"/>
      <c r="CU14" s="624"/>
      <c r="CV14" s="624"/>
      <c r="CW14" s="624"/>
      <c r="CX14" s="624"/>
      <c r="CY14" s="625"/>
      <c r="CZ14" s="626">
        <v>2.2999999999999998</v>
      </c>
      <c r="DA14" s="626"/>
      <c r="DB14" s="626"/>
      <c r="DC14" s="626"/>
      <c r="DD14" s="632">
        <v>14099</v>
      </c>
      <c r="DE14" s="624"/>
      <c r="DF14" s="624"/>
      <c r="DG14" s="624"/>
      <c r="DH14" s="624"/>
      <c r="DI14" s="624"/>
      <c r="DJ14" s="624"/>
      <c r="DK14" s="624"/>
      <c r="DL14" s="624"/>
      <c r="DM14" s="624"/>
      <c r="DN14" s="624"/>
      <c r="DO14" s="624"/>
      <c r="DP14" s="625"/>
      <c r="DQ14" s="632">
        <v>271018</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12668</v>
      </c>
      <c r="S15" s="624"/>
      <c r="T15" s="624"/>
      <c r="U15" s="624"/>
      <c r="V15" s="624"/>
      <c r="W15" s="624"/>
      <c r="X15" s="624"/>
      <c r="Y15" s="625"/>
      <c r="Z15" s="626">
        <v>0.1</v>
      </c>
      <c r="AA15" s="626"/>
      <c r="AB15" s="626"/>
      <c r="AC15" s="626"/>
      <c r="AD15" s="627">
        <v>12668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163497</v>
      </c>
      <c r="BH15" s="624"/>
      <c r="BI15" s="624"/>
      <c r="BJ15" s="624"/>
      <c r="BK15" s="624"/>
      <c r="BL15" s="624"/>
      <c r="BM15" s="624"/>
      <c r="BN15" s="625"/>
      <c r="BO15" s="626">
        <v>8.6999999999999993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1120344</v>
      </c>
      <c r="CS15" s="624"/>
      <c r="CT15" s="624"/>
      <c r="CU15" s="624"/>
      <c r="CV15" s="624"/>
      <c r="CW15" s="624"/>
      <c r="CX15" s="624"/>
      <c r="CY15" s="625"/>
      <c r="CZ15" s="626">
        <v>8.8000000000000007</v>
      </c>
      <c r="DA15" s="626"/>
      <c r="DB15" s="626"/>
      <c r="DC15" s="626"/>
      <c r="DD15" s="632">
        <v>258730</v>
      </c>
      <c r="DE15" s="624"/>
      <c r="DF15" s="624"/>
      <c r="DG15" s="624"/>
      <c r="DH15" s="624"/>
      <c r="DI15" s="624"/>
      <c r="DJ15" s="624"/>
      <c r="DK15" s="624"/>
      <c r="DL15" s="624"/>
      <c r="DM15" s="624"/>
      <c r="DN15" s="624"/>
      <c r="DO15" s="624"/>
      <c r="DP15" s="625"/>
      <c r="DQ15" s="632">
        <v>662762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46532</v>
      </c>
      <c r="S16" s="624"/>
      <c r="T16" s="624"/>
      <c r="U16" s="624"/>
      <c r="V16" s="624"/>
      <c r="W16" s="624"/>
      <c r="X16" s="624"/>
      <c r="Y16" s="625"/>
      <c r="Z16" s="626">
        <v>0.4</v>
      </c>
      <c r="AA16" s="626"/>
      <c r="AB16" s="626"/>
      <c r="AC16" s="626"/>
      <c r="AD16" s="627">
        <v>46532</v>
      </c>
      <c r="AE16" s="627"/>
      <c r="AF16" s="627"/>
      <c r="AG16" s="627"/>
      <c r="AH16" s="627"/>
      <c r="AI16" s="627"/>
      <c r="AJ16" s="627"/>
      <c r="AK16" s="627"/>
      <c r="AL16" s="628">
        <v>0.9</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699</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699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74774</v>
      </c>
      <c r="S17" s="624"/>
      <c r="T17" s="624"/>
      <c r="U17" s="624"/>
      <c r="V17" s="624"/>
      <c r="W17" s="624"/>
      <c r="X17" s="624"/>
      <c r="Y17" s="625"/>
      <c r="Z17" s="626">
        <v>0.6</v>
      </c>
      <c r="AA17" s="626"/>
      <c r="AB17" s="626"/>
      <c r="AC17" s="626"/>
      <c r="AD17" s="627">
        <v>74774</v>
      </c>
      <c r="AE17" s="627"/>
      <c r="AF17" s="627"/>
      <c r="AG17" s="627"/>
      <c r="AH17" s="627"/>
      <c r="AI17" s="627"/>
      <c r="AJ17" s="627"/>
      <c r="AK17" s="627"/>
      <c r="AL17" s="628">
        <v>1.4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1182805</v>
      </c>
      <c r="CS17" s="624"/>
      <c r="CT17" s="624"/>
      <c r="CU17" s="624"/>
      <c r="CV17" s="624"/>
      <c r="CW17" s="624"/>
      <c r="CX17" s="624"/>
      <c r="CY17" s="625"/>
      <c r="CZ17" s="626">
        <v>9.3000000000000007</v>
      </c>
      <c r="DA17" s="626"/>
      <c r="DB17" s="626"/>
      <c r="DC17" s="626"/>
      <c r="DD17" s="632" t="s">
        <v>122</v>
      </c>
      <c r="DE17" s="624"/>
      <c r="DF17" s="624"/>
      <c r="DG17" s="624"/>
      <c r="DH17" s="624"/>
      <c r="DI17" s="624"/>
      <c r="DJ17" s="624"/>
      <c r="DK17" s="624"/>
      <c r="DL17" s="624"/>
      <c r="DM17" s="624"/>
      <c r="DN17" s="624"/>
      <c r="DO17" s="624"/>
      <c r="DP17" s="625"/>
      <c r="DQ17" s="632">
        <v>914875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11820</v>
      </c>
      <c r="S18" s="624"/>
      <c r="T18" s="624"/>
      <c r="U18" s="624"/>
      <c r="V18" s="624"/>
      <c r="W18" s="624"/>
      <c r="X18" s="624"/>
      <c r="Y18" s="625"/>
      <c r="Z18" s="626">
        <v>0.1</v>
      </c>
      <c r="AA18" s="626"/>
      <c r="AB18" s="626"/>
      <c r="AC18" s="626"/>
      <c r="AD18" s="627">
        <v>11820</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55973</v>
      </c>
      <c r="S19" s="624"/>
      <c r="T19" s="624"/>
      <c r="U19" s="624"/>
      <c r="V19" s="624"/>
      <c r="W19" s="624"/>
      <c r="X19" s="624"/>
      <c r="Y19" s="625"/>
      <c r="Z19" s="626">
        <v>0.4</v>
      </c>
      <c r="AA19" s="626"/>
      <c r="AB19" s="626"/>
      <c r="AC19" s="626"/>
      <c r="AD19" s="627">
        <v>55973</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6981</v>
      </c>
      <c r="S20" s="624"/>
      <c r="T20" s="624"/>
      <c r="U20" s="624"/>
      <c r="V20" s="624"/>
      <c r="W20" s="624"/>
      <c r="X20" s="624"/>
      <c r="Y20" s="625"/>
      <c r="Z20" s="626">
        <v>0.1</v>
      </c>
      <c r="AA20" s="626"/>
      <c r="AB20" s="626"/>
      <c r="AC20" s="626"/>
      <c r="AD20" s="627">
        <v>6981</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12729315</v>
      </c>
      <c r="CS20" s="624"/>
      <c r="CT20" s="624"/>
      <c r="CU20" s="624"/>
      <c r="CV20" s="624"/>
      <c r="CW20" s="624"/>
      <c r="CX20" s="624"/>
      <c r="CY20" s="625"/>
      <c r="CZ20" s="626">
        <v>100</v>
      </c>
      <c r="DA20" s="626"/>
      <c r="DB20" s="626"/>
      <c r="DC20" s="626"/>
      <c r="DD20" s="632">
        <v>3725103</v>
      </c>
      <c r="DE20" s="624"/>
      <c r="DF20" s="624"/>
      <c r="DG20" s="624"/>
      <c r="DH20" s="624"/>
      <c r="DI20" s="624"/>
      <c r="DJ20" s="624"/>
      <c r="DK20" s="624"/>
      <c r="DL20" s="624"/>
      <c r="DM20" s="624"/>
      <c r="DN20" s="624"/>
      <c r="DO20" s="624"/>
      <c r="DP20" s="625"/>
      <c r="DQ20" s="632">
        <v>6473501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3204789</v>
      </c>
      <c r="S21" s="624"/>
      <c r="T21" s="624"/>
      <c r="U21" s="624"/>
      <c r="V21" s="624"/>
      <c r="W21" s="624"/>
      <c r="X21" s="624"/>
      <c r="Y21" s="625"/>
      <c r="Z21" s="626">
        <v>25</v>
      </c>
      <c r="AA21" s="626"/>
      <c r="AB21" s="626"/>
      <c r="AC21" s="626"/>
      <c r="AD21" s="627">
        <v>2852379</v>
      </c>
      <c r="AE21" s="627"/>
      <c r="AF21" s="627"/>
      <c r="AG21" s="627"/>
      <c r="AH21" s="627"/>
      <c r="AI21" s="627"/>
      <c r="AJ21" s="627"/>
      <c r="AK21" s="627"/>
      <c r="AL21" s="628">
        <v>53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2852379</v>
      </c>
      <c r="S22" s="624"/>
      <c r="T22" s="624"/>
      <c r="U22" s="624"/>
      <c r="V22" s="624"/>
      <c r="W22" s="624"/>
      <c r="X22" s="624"/>
      <c r="Y22" s="625"/>
      <c r="Z22" s="626">
        <v>22.3</v>
      </c>
      <c r="AA22" s="626"/>
      <c r="AB22" s="626"/>
      <c r="AC22" s="626"/>
      <c r="AD22" s="627">
        <v>2852379</v>
      </c>
      <c r="AE22" s="627"/>
      <c r="AF22" s="627"/>
      <c r="AG22" s="627"/>
      <c r="AH22" s="627"/>
      <c r="AI22" s="627"/>
      <c r="AJ22" s="627"/>
      <c r="AK22" s="627"/>
      <c r="AL22" s="628">
        <v>53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352410</v>
      </c>
      <c r="S23" s="624"/>
      <c r="T23" s="624"/>
      <c r="U23" s="624"/>
      <c r="V23" s="624"/>
      <c r="W23" s="624"/>
      <c r="X23" s="624"/>
      <c r="Y23" s="625"/>
      <c r="Z23" s="626">
        <v>2.7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4281946</v>
      </c>
      <c r="CS24" s="613"/>
      <c r="CT24" s="613"/>
      <c r="CU24" s="613"/>
      <c r="CV24" s="613"/>
      <c r="CW24" s="613"/>
      <c r="CX24" s="613"/>
      <c r="CY24" s="614"/>
      <c r="CZ24" s="617">
        <v>33.6</v>
      </c>
      <c r="DA24" s="618"/>
      <c r="DB24" s="618"/>
      <c r="DC24" s="634"/>
      <c r="DD24" s="655">
        <v>2699119</v>
      </c>
      <c r="DE24" s="613"/>
      <c r="DF24" s="613"/>
      <c r="DG24" s="613"/>
      <c r="DH24" s="613"/>
      <c r="DI24" s="613"/>
      <c r="DJ24" s="613"/>
      <c r="DK24" s="614"/>
      <c r="DL24" s="655">
        <v>2467071</v>
      </c>
      <c r="DM24" s="613"/>
      <c r="DN24" s="613"/>
      <c r="DO24" s="613"/>
      <c r="DP24" s="613"/>
      <c r="DQ24" s="613"/>
      <c r="DR24" s="613"/>
      <c r="DS24" s="613"/>
      <c r="DT24" s="613"/>
      <c r="DU24" s="613"/>
      <c r="DV24" s="614"/>
      <c r="DW24" s="617">
        <v>45.7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5723622</v>
      </c>
      <c r="S25" s="624"/>
      <c r="T25" s="624"/>
      <c r="U25" s="624"/>
      <c r="V25" s="624"/>
      <c r="W25" s="624"/>
      <c r="X25" s="624"/>
      <c r="Y25" s="625"/>
      <c r="Z25" s="626">
        <v>44.7</v>
      </c>
      <c r="AA25" s="626"/>
      <c r="AB25" s="626"/>
      <c r="AC25" s="626"/>
      <c r="AD25" s="627">
        <v>5371212</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1320057</v>
      </c>
      <c r="CS25" s="656"/>
      <c r="CT25" s="656"/>
      <c r="CU25" s="656"/>
      <c r="CV25" s="656"/>
      <c r="CW25" s="656"/>
      <c r="CX25" s="656"/>
      <c r="CY25" s="657"/>
      <c r="CZ25" s="628">
        <v>10.4</v>
      </c>
      <c r="DA25" s="653"/>
      <c r="DB25" s="653"/>
      <c r="DC25" s="658"/>
      <c r="DD25" s="632">
        <v>1123439</v>
      </c>
      <c r="DE25" s="656"/>
      <c r="DF25" s="656"/>
      <c r="DG25" s="656"/>
      <c r="DH25" s="656"/>
      <c r="DI25" s="656"/>
      <c r="DJ25" s="656"/>
      <c r="DK25" s="657"/>
      <c r="DL25" s="632">
        <v>1119584</v>
      </c>
      <c r="DM25" s="656"/>
      <c r="DN25" s="656"/>
      <c r="DO25" s="656"/>
      <c r="DP25" s="656"/>
      <c r="DQ25" s="656"/>
      <c r="DR25" s="656"/>
      <c r="DS25" s="656"/>
      <c r="DT25" s="656"/>
      <c r="DU25" s="656"/>
      <c r="DV25" s="657"/>
      <c r="DW25" s="628">
        <v>20.7</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1833</v>
      </c>
      <c r="S26" s="624"/>
      <c r="T26" s="624"/>
      <c r="U26" s="624"/>
      <c r="V26" s="624"/>
      <c r="W26" s="624"/>
      <c r="X26" s="624"/>
      <c r="Y26" s="625"/>
      <c r="Z26" s="626">
        <v>0</v>
      </c>
      <c r="AA26" s="626"/>
      <c r="AB26" s="626"/>
      <c r="AC26" s="626"/>
      <c r="AD26" s="627">
        <v>1833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739975</v>
      </c>
      <c r="CS26" s="624"/>
      <c r="CT26" s="624"/>
      <c r="CU26" s="624"/>
      <c r="CV26" s="624"/>
      <c r="CW26" s="624"/>
      <c r="CX26" s="624"/>
      <c r="CY26" s="625"/>
      <c r="CZ26" s="628">
        <v>5.8</v>
      </c>
      <c r="DA26" s="653"/>
      <c r="DB26" s="653"/>
      <c r="DC26" s="658"/>
      <c r="DD26" s="632">
        <v>619222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24653</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1869085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1779084</v>
      </c>
      <c r="CS27" s="656"/>
      <c r="CT27" s="656"/>
      <c r="CU27" s="656"/>
      <c r="CV27" s="656"/>
      <c r="CW27" s="656"/>
      <c r="CX27" s="656"/>
      <c r="CY27" s="657"/>
      <c r="CZ27" s="628">
        <v>14</v>
      </c>
      <c r="DA27" s="653"/>
      <c r="DB27" s="653"/>
      <c r="DC27" s="658"/>
      <c r="DD27" s="632">
        <v>660805</v>
      </c>
      <c r="DE27" s="656"/>
      <c r="DF27" s="656"/>
      <c r="DG27" s="656"/>
      <c r="DH27" s="656"/>
      <c r="DI27" s="656"/>
      <c r="DJ27" s="656"/>
      <c r="DK27" s="657"/>
      <c r="DL27" s="632">
        <v>432612</v>
      </c>
      <c r="DM27" s="656"/>
      <c r="DN27" s="656"/>
      <c r="DO27" s="656"/>
      <c r="DP27" s="656"/>
      <c r="DQ27" s="656"/>
      <c r="DR27" s="656"/>
      <c r="DS27" s="656"/>
      <c r="DT27" s="656"/>
      <c r="DU27" s="656"/>
      <c r="DV27" s="657"/>
      <c r="DW27" s="628">
        <v>8</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93872</v>
      </c>
      <c r="S28" s="624"/>
      <c r="T28" s="624"/>
      <c r="U28" s="624"/>
      <c r="V28" s="624"/>
      <c r="W28" s="624"/>
      <c r="X28" s="624"/>
      <c r="Y28" s="625"/>
      <c r="Z28" s="626">
        <v>0.7</v>
      </c>
      <c r="AA28" s="626"/>
      <c r="AB28" s="626"/>
      <c r="AC28" s="626"/>
      <c r="AD28" s="627">
        <v>5264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1182805</v>
      </c>
      <c r="CS28" s="624"/>
      <c r="CT28" s="624"/>
      <c r="CU28" s="624"/>
      <c r="CV28" s="624"/>
      <c r="CW28" s="624"/>
      <c r="CX28" s="624"/>
      <c r="CY28" s="625"/>
      <c r="CZ28" s="628">
        <v>9.3000000000000007</v>
      </c>
      <c r="DA28" s="653"/>
      <c r="DB28" s="653"/>
      <c r="DC28" s="658"/>
      <c r="DD28" s="632">
        <v>914875</v>
      </c>
      <c r="DE28" s="624"/>
      <c r="DF28" s="624"/>
      <c r="DG28" s="624"/>
      <c r="DH28" s="624"/>
      <c r="DI28" s="624"/>
      <c r="DJ28" s="624"/>
      <c r="DK28" s="625"/>
      <c r="DL28" s="632">
        <v>914875</v>
      </c>
      <c r="DM28" s="624"/>
      <c r="DN28" s="624"/>
      <c r="DO28" s="624"/>
      <c r="DP28" s="624"/>
      <c r="DQ28" s="624"/>
      <c r="DR28" s="624"/>
      <c r="DS28" s="624"/>
      <c r="DT28" s="624"/>
      <c r="DU28" s="624"/>
      <c r="DV28" s="625"/>
      <c r="DW28" s="628">
        <v>16.899999999999999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61159</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1181871</v>
      </c>
      <c r="CS29" s="656"/>
      <c r="CT29" s="656"/>
      <c r="CU29" s="656"/>
      <c r="CV29" s="656"/>
      <c r="CW29" s="656"/>
      <c r="CX29" s="656"/>
      <c r="CY29" s="657"/>
      <c r="CZ29" s="628">
        <v>9.3000000000000007</v>
      </c>
      <c r="DA29" s="653"/>
      <c r="DB29" s="653"/>
      <c r="DC29" s="658"/>
      <c r="DD29" s="632">
        <v>913941</v>
      </c>
      <c r="DE29" s="656"/>
      <c r="DF29" s="656"/>
      <c r="DG29" s="656"/>
      <c r="DH29" s="656"/>
      <c r="DI29" s="656"/>
      <c r="DJ29" s="656"/>
      <c r="DK29" s="657"/>
      <c r="DL29" s="632">
        <v>913941</v>
      </c>
      <c r="DM29" s="656"/>
      <c r="DN29" s="656"/>
      <c r="DO29" s="656"/>
      <c r="DP29" s="656"/>
      <c r="DQ29" s="656"/>
      <c r="DR29" s="656"/>
      <c r="DS29" s="656"/>
      <c r="DT29" s="656"/>
      <c r="DU29" s="656"/>
      <c r="DV29" s="657"/>
      <c r="DW29" s="628">
        <v>16.899999999999999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1694409</v>
      </c>
      <c r="S30" s="624"/>
      <c r="T30" s="624"/>
      <c r="U30" s="624"/>
      <c r="V30" s="624"/>
      <c r="W30" s="624"/>
      <c r="X30" s="624"/>
      <c r="Y30" s="625"/>
      <c r="Z30" s="626">
        <v>13.2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1127018</v>
      </c>
      <c r="CS30" s="624"/>
      <c r="CT30" s="624"/>
      <c r="CU30" s="624"/>
      <c r="CV30" s="624"/>
      <c r="CW30" s="624"/>
      <c r="CX30" s="624"/>
      <c r="CY30" s="625"/>
      <c r="CZ30" s="628">
        <v>8.9</v>
      </c>
      <c r="DA30" s="653"/>
      <c r="DB30" s="653"/>
      <c r="DC30" s="658"/>
      <c r="DD30" s="632">
        <v>883165</v>
      </c>
      <c r="DE30" s="624"/>
      <c r="DF30" s="624"/>
      <c r="DG30" s="624"/>
      <c r="DH30" s="624"/>
      <c r="DI30" s="624"/>
      <c r="DJ30" s="624"/>
      <c r="DK30" s="625"/>
      <c r="DL30" s="632">
        <v>883165</v>
      </c>
      <c r="DM30" s="624"/>
      <c r="DN30" s="624"/>
      <c r="DO30" s="624"/>
      <c r="DP30" s="624"/>
      <c r="DQ30" s="624"/>
      <c r="DR30" s="624"/>
      <c r="DS30" s="624"/>
      <c r="DT30" s="624"/>
      <c r="DU30" s="624"/>
      <c r="DV30" s="625"/>
      <c r="DW30" s="628">
        <v>16.399999999999999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99.2</v>
      </c>
      <c r="BH31" s="667"/>
      <c r="BI31" s="667"/>
      <c r="BJ31" s="667"/>
      <c r="BK31" s="667"/>
      <c r="BL31" s="667"/>
      <c r="BM31" s="618">
        <v>97.4</v>
      </c>
      <c r="BN31" s="667"/>
      <c r="BO31" s="667"/>
      <c r="BP31" s="667"/>
      <c r="BQ31" s="668"/>
      <c r="BR31" s="670">
        <v>99</v>
      </c>
      <c r="BS31" s="667"/>
      <c r="BT31" s="667"/>
      <c r="BU31" s="667"/>
      <c r="BV31" s="667"/>
      <c r="BW31" s="667"/>
      <c r="BX31" s="618">
        <v>96.9</v>
      </c>
      <c r="BY31" s="667"/>
      <c r="BZ31" s="667"/>
      <c r="CA31" s="667"/>
      <c r="CB31" s="668"/>
      <c r="CD31" s="663"/>
      <c r="CE31" s="664"/>
      <c r="CF31" s="620" t="s">
        <v>301</v>
      </c>
      <c r="CG31" s="621"/>
      <c r="CH31" s="621"/>
      <c r="CI31" s="621"/>
      <c r="CJ31" s="621"/>
      <c r="CK31" s="621"/>
      <c r="CL31" s="621"/>
      <c r="CM31" s="621"/>
      <c r="CN31" s="621"/>
      <c r="CO31" s="621"/>
      <c r="CP31" s="621"/>
      <c r="CQ31" s="622"/>
      <c r="CR31" s="623">
        <v>54853</v>
      </c>
      <c r="CS31" s="656"/>
      <c r="CT31" s="656"/>
      <c r="CU31" s="656"/>
      <c r="CV31" s="656"/>
      <c r="CW31" s="656"/>
      <c r="CX31" s="656"/>
      <c r="CY31" s="657"/>
      <c r="CZ31" s="628">
        <v>0.4</v>
      </c>
      <c r="DA31" s="653"/>
      <c r="DB31" s="653"/>
      <c r="DC31" s="658"/>
      <c r="DD31" s="632">
        <v>30776</v>
      </c>
      <c r="DE31" s="656"/>
      <c r="DF31" s="656"/>
      <c r="DG31" s="656"/>
      <c r="DH31" s="656"/>
      <c r="DI31" s="656"/>
      <c r="DJ31" s="656"/>
      <c r="DK31" s="657"/>
      <c r="DL31" s="632">
        <v>30776</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661333</v>
      </c>
      <c r="S32" s="624"/>
      <c r="T32" s="624"/>
      <c r="U32" s="624"/>
      <c r="V32" s="624"/>
      <c r="W32" s="624"/>
      <c r="X32" s="624"/>
      <c r="Y32" s="625"/>
      <c r="Z32" s="626">
        <v>5.2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99.1</v>
      </c>
      <c r="BH32" s="656"/>
      <c r="BI32" s="656"/>
      <c r="BJ32" s="656"/>
      <c r="BK32" s="656"/>
      <c r="BL32" s="656"/>
      <c r="BM32" s="629">
        <v>97.3</v>
      </c>
      <c r="BN32" s="656"/>
      <c r="BO32" s="656"/>
      <c r="BP32" s="656"/>
      <c r="BQ32" s="669"/>
      <c r="BR32" s="680">
        <v>98.8</v>
      </c>
      <c r="BS32" s="656"/>
      <c r="BT32" s="656"/>
      <c r="BU32" s="656"/>
      <c r="BV32" s="656"/>
      <c r="BW32" s="656"/>
      <c r="BX32" s="629">
        <v>96.5</v>
      </c>
      <c r="BY32" s="656"/>
      <c r="BZ32" s="656"/>
      <c r="CA32" s="656"/>
      <c r="CB32" s="669"/>
      <c r="CD32" s="665"/>
      <c r="CE32" s="666"/>
      <c r="CF32" s="620" t="s">
        <v>305</v>
      </c>
      <c r="CG32" s="621"/>
      <c r="CH32" s="621"/>
      <c r="CI32" s="621"/>
      <c r="CJ32" s="621"/>
      <c r="CK32" s="621"/>
      <c r="CL32" s="621"/>
      <c r="CM32" s="621"/>
      <c r="CN32" s="621"/>
      <c r="CO32" s="621"/>
      <c r="CP32" s="621"/>
      <c r="CQ32" s="622"/>
      <c r="CR32" s="623">
        <v>934</v>
      </c>
      <c r="CS32" s="624"/>
      <c r="CT32" s="624"/>
      <c r="CU32" s="624"/>
      <c r="CV32" s="624"/>
      <c r="CW32" s="624"/>
      <c r="CX32" s="624"/>
      <c r="CY32" s="625"/>
      <c r="CZ32" s="628">
        <v>0</v>
      </c>
      <c r="DA32" s="653"/>
      <c r="DB32" s="653"/>
      <c r="DC32" s="658"/>
      <c r="DD32" s="632">
        <v>934</v>
      </c>
      <c r="DE32" s="624"/>
      <c r="DF32" s="624"/>
      <c r="DG32" s="624"/>
      <c r="DH32" s="624"/>
      <c r="DI32" s="624"/>
      <c r="DJ32" s="624"/>
      <c r="DK32" s="625"/>
      <c r="DL32" s="632">
        <v>934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20001</v>
      </c>
      <c r="S33" s="624"/>
      <c r="T33" s="624"/>
      <c r="U33" s="624"/>
      <c r="V33" s="624"/>
      <c r="W33" s="624"/>
      <c r="X33" s="624"/>
      <c r="Y33" s="625"/>
      <c r="Z33" s="626">
        <v>0.2</v>
      </c>
      <c r="AA33" s="626"/>
      <c r="AB33" s="626"/>
      <c r="AC33" s="626"/>
      <c r="AD33" s="627">
        <v>4232</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99.1</v>
      </c>
      <c r="BH33" s="682"/>
      <c r="BI33" s="682"/>
      <c r="BJ33" s="682"/>
      <c r="BK33" s="682"/>
      <c r="BL33" s="682"/>
      <c r="BM33" s="683">
        <v>97.2</v>
      </c>
      <c r="BN33" s="682"/>
      <c r="BO33" s="682"/>
      <c r="BP33" s="682"/>
      <c r="BQ33" s="684"/>
      <c r="BR33" s="681">
        <v>99.1</v>
      </c>
      <c r="BS33" s="682"/>
      <c r="BT33" s="682"/>
      <c r="BU33" s="682"/>
      <c r="BV33" s="682"/>
      <c r="BW33" s="682"/>
      <c r="BX33" s="683">
        <v>96.8</v>
      </c>
      <c r="BY33" s="682"/>
      <c r="BZ33" s="682"/>
      <c r="CA33" s="682"/>
      <c r="CB33" s="684"/>
      <c r="CD33" s="620" t="s">
        <v>308</v>
      </c>
      <c r="CE33" s="621"/>
      <c r="CF33" s="621"/>
      <c r="CG33" s="621"/>
      <c r="CH33" s="621"/>
      <c r="CI33" s="621"/>
      <c r="CJ33" s="621"/>
      <c r="CK33" s="621"/>
      <c r="CL33" s="621"/>
      <c r="CM33" s="621"/>
      <c r="CN33" s="621"/>
      <c r="CO33" s="621"/>
      <c r="CP33" s="621"/>
      <c r="CQ33" s="622"/>
      <c r="CR33" s="623">
        <v>4721567</v>
      </c>
      <c r="CS33" s="656"/>
      <c r="CT33" s="656"/>
      <c r="CU33" s="656"/>
      <c r="CV33" s="656"/>
      <c r="CW33" s="656"/>
      <c r="CX33" s="656"/>
      <c r="CY33" s="657"/>
      <c r="CZ33" s="628">
        <v>37.1</v>
      </c>
      <c r="DA33" s="653"/>
      <c r="DB33" s="653"/>
      <c r="DC33" s="658"/>
      <c r="DD33" s="632">
        <v>3439123</v>
      </c>
      <c r="DE33" s="656"/>
      <c r="DF33" s="656"/>
      <c r="DG33" s="656"/>
      <c r="DH33" s="656"/>
      <c r="DI33" s="656"/>
      <c r="DJ33" s="656"/>
      <c r="DK33" s="657"/>
      <c r="DL33" s="632">
        <v>2707451</v>
      </c>
      <c r="DM33" s="656"/>
      <c r="DN33" s="656"/>
      <c r="DO33" s="656"/>
      <c r="DP33" s="656"/>
      <c r="DQ33" s="656"/>
      <c r="DR33" s="656"/>
      <c r="DS33" s="656"/>
      <c r="DT33" s="656"/>
      <c r="DU33" s="656"/>
      <c r="DV33" s="657"/>
      <c r="DW33" s="628">
        <v>50.1</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404361</v>
      </c>
      <c r="S34" s="624"/>
      <c r="T34" s="624"/>
      <c r="U34" s="624"/>
      <c r="V34" s="624"/>
      <c r="W34" s="624"/>
      <c r="X34" s="624"/>
      <c r="Y34" s="625"/>
      <c r="Z34" s="626">
        <v>3.2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1834447</v>
      </c>
      <c r="CS34" s="624"/>
      <c r="CT34" s="624"/>
      <c r="CU34" s="624"/>
      <c r="CV34" s="624"/>
      <c r="CW34" s="624"/>
      <c r="CX34" s="624"/>
      <c r="CY34" s="625"/>
      <c r="CZ34" s="628">
        <v>14.4</v>
      </c>
      <c r="DA34" s="653"/>
      <c r="DB34" s="653"/>
      <c r="DC34" s="658"/>
      <c r="DD34" s="632">
        <v>1232872</v>
      </c>
      <c r="DE34" s="624"/>
      <c r="DF34" s="624"/>
      <c r="DG34" s="624"/>
      <c r="DH34" s="624"/>
      <c r="DI34" s="624"/>
      <c r="DJ34" s="624"/>
      <c r="DK34" s="625"/>
      <c r="DL34" s="632">
        <v>866756</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766455</v>
      </c>
      <c r="S35" s="624"/>
      <c r="T35" s="624"/>
      <c r="U35" s="624"/>
      <c r="V35" s="624"/>
      <c r="W35" s="624"/>
      <c r="X35" s="624"/>
      <c r="Y35" s="625"/>
      <c r="Z35" s="626">
        <v>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79849</v>
      </c>
      <c r="CS35" s="656"/>
      <c r="CT35" s="656"/>
      <c r="CU35" s="656"/>
      <c r="CV35" s="656"/>
      <c r="CW35" s="656"/>
      <c r="CX35" s="656"/>
      <c r="CY35" s="657"/>
      <c r="CZ35" s="628">
        <v>0.6</v>
      </c>
      <c r="DA35" s="653"/>
      <c r="DB35" s="653"/>
      <c r="DC35" s="658"/>
      <c r="DD35" s="632">
        <v>29304</v>
      </c>
      <c r="DE35" s="656"/>
      <c r="DF35" s="656"/>
      <c r="DG35" s="656"/>
      <c r="DH35" s="656"/>
      <c r="DI35" s="656"/>
      <c r="DJ35" s="656"/>
      <c r="DK35" s="657"/>
      <c r="DL35" s="632">
        <v>29304</v>
      </c>
      <c r="DM35" s="656"/>
      <c r="DN35" s="656"/>
      <c r="DO35" s="656"/>
      <c r="DP35" s="656"/>
      <c r="DQ35" s="656"/>
      <c r="DR35" s="656"/>
      <c r="DS35" s="656"/>
      <c r="DT35" s="656"/>
      <c r="DU35" s="656"/>
      <c r="DV35" s="657"/>
      <c r="DW35" s="628">
        <v>0.5</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171225</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1090319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102993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1524031</v>
      </c>
      <c r="CS36" s="624"/>
      <c r="CT36" s="624"/>
      <c r="CU36" s="624"/>
      <c r="CV36" s="624"/>
      <c r="CW36" s="624"/>
      <c r="CX36" s="624"/>
      <c r="CY36" s="625"/>
      <c r="CZ36" s="628">
        <v>12</v>
      </c>
      <c r="DA36" s="653"/>
      <c r="DB36" s="653"/>
      <c r="DC36" s="658"/>
      <c r="DD36" s="632">
        <v>1316942</v>
      </c>
      <c r="DE36" s="624"/>
      <c r="DF36" s="624"/>
      <c r="DG36" s="624"/>
      <c r="DH36" s="624"/>
      <c r="DI36" s="624"/>
      <c r="DJ36" s="624"/>
      <c r="DK36" s="625"/>
      <c r="DL36" s="632">
        <v>1172968</v>
      </c>
      <c r="DM36" s="624"/>
      <c r="DN36" s="624"/>
      <c r="DO36" s="624"/>
      <c r="DP36" s="624"/>
      <c r="DQ36" s="624"/>
      <c r="DR36" s="624"/>
      <c r="DS36" s="624"/>
      <c r="DT36" s="624"/>
      <c r="DU36" s="624"/>
      <c r="DV36" s="625"/>
      <c r="DW36" s="628">
        <v>21.7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455851</v>
      </c>
      <c r="S37" s="624"/>
      <c r="T37" s="624"/>
      <c r="U37" s="624"/>
      <c r="V37" s="624"/>
      <c r="W37" s="624"/>
      <c r="X37" s="624"/>
      <c r="Y37" s="625"/>
      <c r="Z37" s="626">
        <v>3.6</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260009</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60526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437417</v>
      </c>
      <c r="CS37" s="656"/>
      <c r="CT37" s="656"/>
      <c r="CU37" s="656"/>
      <c r="CV37" s="656"/>
      <c r="CW37" s="656"/>
      <c r="CX37" s="656"/>
      <c r="CY37" s="657"/>
      <c r="CZ37" s="628">
        <v>3.4</v>
      </c>
      <c r="DA37" s="653"/>
      <c r="DB37" s="653"/>
      <c r="DC37" s="658"/>
      <c r="DD37" s="632">
        <v>436576</v>
      </c>
      <c r="DE37" s="656"/>
      <c r="DF37" s="656"/>
      <c r="DG37" s="656"/>
      <c r="DH37" s="656"/>
      <c r="DI37" s="656"/>
      <c r="DJ37" s="656"/>
      <c r="DK37" s="657"/>
      <c r="DL37" s="632">
        <v>417300</v>
      </c>
      <c r="DM37" s="656"/>
      <c r="DN37" s="656"/>
      <c r="DO37" s="656"/>
      <c r="DP37" s="656"/>
      <c r="DQ37" s="656"/>
      <c r="DR37" s="656"/>
      <c r="DS37" s="656"/>
      <c r="DT37" s="656"/>
      <c r="DU37" s="656"/>
      <c r="DV37" s="657"/>
      <c r="DW37" s="628">
        <v>7.7</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2739231</v>
      </c>
      <c r="S38" s="624"/>
      <c r="T38" s="624"/>
      <c r="U38" s="624"/>
      <c r="V38" s="624"/>
      <c r="W38" s="624"/>
      <c r="X38" s="624"/>
      <c r="Y38" s="625"/>
      <c r="Z38" s="626">
        <v>21.4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t="s">
        <v>122</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2069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830310</v>
      </c>
      <c r="CS38" s="624"/>
      <c r="CT38" s="624"/>
      <c r="CU38" s="624"/>
      <c r="CV38" s="624"/>
      <c r="CW38" s="624"/>
      <c r="CX38" s="624"/>
      <c r="CY38" s="625"/>
      <c r="CZ38" s="628">
        <v>6.5</v>
      </c>
      <c r="DA38" s="653"/>
      <c r="DB38" s="653"/>
      <c r="DC38" s="658"/>
      <c r="DD38" s="632">
        <v>698865</v>
      </c>
      <c r="DE38" s="624"/>
      <c r="DF38" s="624"/>
      <c r="DG38" s="624"/>
      <c r="DH38" s="624"/>
      <c r="DI38" s="624"/>
      <c r="DJ38" s="624"/>
      <c r="DK38" s="625"/>
      <c r="DL38" s="632">
        <v>638423</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2982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333666</v>
      </c>
      <c r="CS39" s="656"/>
      <c r="CT39" s="656"/>
      <c r="CU39" s="656"/>
      <c r="CV39" s="656"/>
      <c r="CW39" s="656"/>
      <c r="CX39" s="656"/>
      <c r="CY39" s="657"/>
      <c r="CZ39" s="628">
        <v>2.6</v>
      </c>
      <c r="DA39" s="653"/>
      <c r="DB39" s="653"/>
      <c r="DC39" s="658"/>
      <c r="DD39" s="632">
        <v>86576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16331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87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119264</v>
      </c>
      <c r="CS40" s="624"/>
      <c r="CT40" s="624"/>
      <c r="CU40" s="624"/>
      <c r="CV40" s="624"/>
      <c r="CW40" s="624"/>
      <c r="CX40" s="624"/>
      <c r="CY40" s="625"/>
      <c r="CZ40" s="628">
        <v>0.9</v>
      </c>
      <c r="DA40" s="653"/>
      <c r="DB40" s="653"/>
      <c r="DC40" s="658"/>
      <c r="DD40" s="632">
        <v>74564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12818005</v>
      </c>
      <c r="S41" s="696"/>
      <c r="T41" s="696"/>
      <c r="U41" s="696"/>
      <c r="V41" s="696"/>
      <c r="W41" s="696"/>
      <c r="X41" s="696"/>
      <c r="Y41" s="700"/>
      <c r="Z41" s="701">
        <v>100</v>
      </c>
      <c r="AA41" s="701"/>
      <c r="AB41" s="701"/>
      <c r="AC41" s="701"/>
      <c r="AD41" s="702">
        <v>5382541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177020</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653290</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435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3725802</v>
      </c>
      <c r="CS42" s="656"/>
      <c r="CT42" s="656"/>
      <c r="CU42" s="656"/>
      <c r="CV42" s="656"/>
      <c r="CW42" s="656"/>
      <c r="CX42" s="656"/>
      <c r="CY42" s="657"/>
      <c r="CZ42" s="628">
        <v>29.3</v>
      </c>
      <c r="DA42" s="653"/>
      <c r="DB42" s="653"/>
      <c r="DC42" s="658"/>
      <c r="DD42" s="632">
        <v>335259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3725103</v>
      </c>
      <c r="CS44" s="624"/>
      <c r="CT44" s="624"/>
      <c r="CU44" s="624"/>
      <c r="CV44" s="624"/>
      <c r="CW44" s="624"/>
      <c r="CX44" s="624"/>
      <c r="CY44" s="625"/>
      <c r="CZ44" s="628">
        <v>29.3</v>
      </c>
      <c r="DA44" s="629"/>
      <c r="DB44" s="629"/>
      <c r="DC44" s="635"/>
      <c r="DD44" s="632">
        <v>334560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1326713</v>
      </c>
      <c r="CS45" s="656"/>
      <c r="CT45" s="656"/>
      <c r="CU45" s="656"/>
      <c r="CV45" s="656"/>
      <c r="CW45" s="656"/>
      <c r="CX45" s="656"/>
      <c r="CY45" s="657"/>
      <c r="CZ45" s="628">
        <v>10.4</v>
      </c>
      <c r="DA45" s="653"/>
      <c r="DB45" s="653"/>
      <c r="DC45" s="658"/>
      <c r="DD45" s="632">
        <v>41030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2234567</v>
      </c>
      <c r="CS46" s="624"/>
      <c r="CT46" s="624"/>
      <c r="CU46" s="624"/>
      <c r="CV46" s="624"/>
      <c r="CW46" s="624"/>
      <c r="CX46" s="624"/>
      <c r="CY46" s="625"/>
      <c r="CZ46" s="628">
        <v>17.600000000000001</v>
      </c>
      <c r="DA46" s="629"/>
      <c r="DB46" s="629"/>
      <c r="DC46" s="635"/>
      <c r="DD46" s="632">
        <v>290007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699</v>
      </c>
      <c r="CS47" s="656"/>
      <c r="CT47" s="656"/>
      <c r="CU47" s="656"/>
      <c r="CV47" s="656"/>
      <c r="CW47" s="656"/>
      <c r="CX47" s="656"/>
      <c r="CY47" s="657"/>
      <c r="CZ47" s="628">
        <v>0</v>
      </c>
      <c r="DA47" s="653"/>
      <c r="DB47" s="653"/>
      <c r="DC47" s="658"/>
      <c r="DD47" s="632">
        <v>699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12729315</v>
      </c>
      <c r="CS49" s="682"/>
      <c r="CT49" s="682"/>
      <c r="CU49" s="682"/>
      <c r="CV49" s="682"/>
      <c r="CW49" s="682"/>
      <c r="CX49" s="682"/>
      <c r="CY49" s="711"/>
      <c r="CZ49" s="703">
        <v>100</v>
      </c>
      <c r="DA49" s="712"/>
      <c r="DB49" s="712"/>
      <c r="DC49" s="713"/>
      <c r="DD49" s="714">
        <v>6473501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9bRfc+g4N4tUANAg4CttFKpNoLllOTGi4SyW4j8Z4u4clKQhZOH525OfbIZDkNzMIpQwkfYG9gOOubX3K802A==" saltValue="j6x7KVjpFQnkEh6tGrxn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12431</v>
      </c>
      <c r="R7" s="753"/>
      <c r="S7" s="753"/>
      <c r="T7" s="753"/>
      <c r="U7" s="753"/>
      <c r="V7" s="753">
        <v>12342</v>
      </c>
      <c r="W7" s="753"/>
      <c r="X7" s="753"/>
      <c r="Y7" s="753"/>
      <c r="Z7" s="753"/>
      <c r="AA7" s="753">
        <v>89</v>
      </c>
      <c r="AB7" s="753"/>
      <c r="AC7" s="753"/>
      <c r="AD7" s="753"/>
      <c r="AE7" s="754"/>
      <c r="AF7" s="755">
        <v>88</v>
      </c>
      <c r="AG7" s="756"/>
      <c r="AH7" s="756"/>
      <c r="AI7" s="756"/>
      <c r="AJ7" s="757"/>
      <c r="AK7" s="758">
        <v>715</v>
      </c>
      <c r="AL7" s="759"/>
      <c r="AM7" s="759"/>
      <c r="AN7" s="759"/>
      <c r="AO7" s="759"/>
      <c r="AP7" s="759">
        <v>8604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568</v>
      </c>
      <c r="BS7" s="746" t="s">
        <v>569</v>
      </c>
      <c r="BT7" s="747"/>
      <c r="BU7" s="747"/>
      <c r="BV7" s="747"/>
      <c r="BW7" s="747"/>
      <c r="BX7" s="747"/>
      <c r="BY7" s="747"/>
      <c r="BZ7" s="747"/>
      <c r="CA7" s="747"/>
      <c r="CB7" s="747"/>
      <c r="CC7" s="747"/>
      <c r="CD7" s="747"/>
      <c r="CE7" s="747"/>
      <c r="CF7" s="747"/>
      <c r="CG7" s="762"/>
      <c r="CH7" s="743" t="s">
        <v>570</v>
      </c>
      <c r="CI7" s="744"/>
      <c r="CJ7" s="744"/>
      <c r="CK7" s="744"/>
      <c r="CL7" s="745"/>
      <c r="CM7" s="743" t="s">
        <v>571</v>
      </c>
      <c r="CN7" s="744"/>
      <c r="CO7" s="744"/>
      <c r="CP7" s="744"/>
      <c r="CQ7" s="745"/>
      <c r="CR7" s="743">
        <v>1222</v>
      </c>
      <c r="CS7" s="744"/>
      <c r="CT7" s="744"/>
      <c r="CU7" s="744"/>
      <c r="CV7" s="745"/>
      <c r="CW7" s="743">
        <v>356</v>
      </c>
      <c r="CX7" s="744"/>
      <c r="CY7" s="744"/>
      <c r="CZ7" s="744"/>
      <c r="DA7" s="745"/>
      <c r="DB7" s="743">
        <v>3457</v>
      </c>
      <c r="DC7" s="744"/>
      <c r="DD7" s="744"/>
      <c r="DE7" s="744"/>
      <c r="DF7" s="745"/>
      <c r="DG7" s="743" t="s">
        <v>565</v>
      </c>
      <c r="DH7" s="744"/>
      <c r="DI7" s="744"/>
      <c r="DJ7" s="744"/>
      <c r="DK7" s="745"/>
      <c r="DL7" s="743" t="s">
        <v>565</v>
      </c>
      <c r="DM7" s="744"/>
      <c r="DN7" s="744"/>
      <c r="DO7" s="744"/>
      <c r="DP7" s="745"/>
      <c r="DQ7" s="743">
        <v>1717</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t="s">
        <v>565</v>
      </c>
      <c r="AB8" s="784"/>
      <c r="AC8" s="784"/>
      <c r="AD8" s="784"/>
      <c r="AE8" s="785"/>
      <c r="AF8" s="786" t="s">
        <v>122</v>
      </c>
      <c r="AG8" s="787"/>
      <c r="AH8" s="787"/>
      <c r="AI8" s="787"/>
      <c r="AJ8" s="788"/>
      <c r="AK8" s="769" t="s">
        <v>565</v>
      </c>
      <c r="AL8" s="770"/>
      <c r="AM8" s="770"/>
      <c r="AN8" s="770"/>
      <c r="AO8" s="770"/>
      <c r="AP8" s="770" t="s">
        <v>565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45</v>
      </c>
      <c r="R9" s="784"/>
      <c r="S9" s="784"/>
      <c r="T9" s="784"/>
      <c r="U9" s="784"/>
      <c r="V9" s="784">
        <v>45</v>
      </c>
      <c r="W9" s="784"/>
      <c r="X9" s="784"/>
      <c r="Y9" s="784"/>
      <c r="Z9" s="784"/>
      <c r="AA9" s="784" t="s">
        <v>565</v>
      </c>
      <c r="AB9" s="784"/>
      <c r="AC9" s="784"/>
      <c r="AD9" s="784"/>
      <c r="AE9" s="785"/>
      <c r="AF9" s="786" t="s">
        <v>122</v>
      </c>
      <c r="AG9" s="787"/>
      <c r="AH9" s="787"/>
      <c r="AI9" s="787"/>
      <c r="AJ9" s="788"/>
      <c r="AK9" s="769">
        <v>41</v>
      </c>
      <c r="AL9" s="770"/>
      <c r="AM9" s="770"/>
      <c r="AN9" s="770"/>
      <c r="AO9" s="770"/>
      <c r="AP9" s="770" t="s">
        <v>565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t="s">
        <v>378</v>
      </c>
      <c r="C10" s="781"/>
      <c r="D10" s="781"/>
      <c r="E10" s="781"/>
      <c r="F10" s="781"/>
      <c r="G10" s="781"/>
      <c r="H10" s="781"/>
      <c r="I10" s="781"/>
      <c r="J10" s="781"/>
      <c r="K10" s="781"/>
      <c r="L10" s="781"/>
      <c r="M10" s="781"/>
      <c r="N10" s="781"/>
      <c r="O10" s="781"/>
      <c r="P10" s="782"/>
      <c r="Q10" s="783">
        <v>10</v>
      </c>
      <c r="R10" s="784"/>
      <c r="S10" s="784"/>
      <c r="T10" s="784"/>
      <c r="U10" s="784"/>
      <c r="V10" s="784">
        <v>10</v>
      </c>
      <c r="W10" s="784"/>
      <c r="X10" s="784"/>
      <c r="Y10" s="784"/>
      <c r="Z10" s="784"/>
      <c r="AA10" s="784" t="s">
        <v>565</v>
      </c>
      <c r="AB10" s="784"/>
      <c r="AC10" s="784"/>
      <c r="AD10" s="784"/>
      <c r="AE10" s="785"/>
      <c r="AF10" s="786" t="s">
        <v>122</v>
      </c>
      <c r="AG10" s="787"/>
      <c r="AH10" s="787"/>
      <c r="AI10" s="787"/>
      <c r="AJ10" s="788"/>
      <c r="AK10" s="769">
        <v>9</v>
      </c>
      <c r="AL10" s="770"/>
      <c r="AM10" s="770"/>
      <c r="AN10" s="770"/>
      <c r="AO10" s="770"/>
      <c r="AP10" s="770" t="s">
        <v>565</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t="s">
        <v>379</v>
      </c>
      <c r="C11" s="781"/>
      <c r="D11" s="781"/>
      <c r="E11" s="781"/>
      <c r="F11" s="781"/>
      <c r="G11" s="781"/>
      <c r="H11" s="781"/>
      <c r="I11" s="781"/>
      <c r="J11" s="781"/>
      <c r="K11" s="781"/>
      <c r="L11" s="781"/>
      <c r="M11" s="781"/>
      <c r="N11" s="781"/>
      <c r="O11" s="781"/>
      <c r="P11" s="782"/>
      <c r="Q11" s="783">
        <v>396</v>
      </c>
      <c r="R11" s="784"/>
      <c r="S11" s="784"/>
      <c r="T11" s="784"/>
      <c r="U11" s="784"/>
      <c r="V11" s="784">
        <v>396</v>
      </c>
      <c r="W11" s="784"/>
      <c r="X11" s="784"/>
      <c r="Y11" s="784"/>
      <c r="Z11" s="784"/>
      <c r="AA11" s="784" t="s">
        <v>565</v>
      </c>
      <c r="AB11" s="784"/>
      <c r="AC11" s="784"/>
      <c r="AD11" s="784"/>
      <c r="AE11" s="785"/>
      <c r="AF11" s="786" t="s">
        <v>122</v>
      </c>
      <c r="AG11" s="787"/>
      <c r="AH11" s="787"/>
      <c r="AI11" s="787"/>
      <c r="AJ11" s="788"/>
      <c r="AK11" s="769" t="s">
        <v>565</v>
      </c>
      <c r="AL11" s="770"/>
      <c r="AM11" s="770"/>
      <c r="AN11" s="770"/>
      <c r="AO11" s="770"/>
      <c r="AP11" s="770">
        <v>7264</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381</v>
      </c>
      <c r="B23" s="789" t="s">
        <v>382</v>
      </c>
      <c r="C23" s="790"/>
      <c r="D23" s="790"/>
      <c r="E23" s="790"/>
      <c r="F23" s="790"/>
      <c r="G23" s="790"/>
      <c r="H23" s="790"/>
      <c r="I23" s="790"/>
      <c r="J23" s="790"/>
      <c r="K23" s="790"/>
      <c r="L23" s="790"/>
      <c r="M23" s="790"/>
      <c r="N23" s="790"/>
      <c r="O23" s="790"/>
      <c r="P23" s="791"/>
      <c r="Q23" s="792">
        <v>12818</v>
      </c>
      <c r="R23" s="793"/>
      <c r="S23" s="793"/>
      <c r="T23" s="793"/>
      <c r="U23" s="793"/>
      <c r="V23" s="793">
        <v>12729</v>
      </c>
      <c r="W23" s="793"/>
      <c r="X23" s="793"/>
      <c r="Y23" s="793"/>
      <c r="Z23" s="793"/>
      <c r="AA23" s="793">
        <v>89</v>
      </c>
      <c r="AB23" s="793"/>
      <c r="AC23" s="793"/>
      <c r="AD23" s="793"/>
      <c r="AE23" s="794"/>
      <c r="AF23" s="795">
        <v>88</v>
      </c>
      <c r="AG23" s="793"/>
      <c r="AH23" s="793"/>
      <c r="AI23" s="793"/>
      <c r="AJ23" s="796"/>
      <c r="AK23" s="797"/>
      <c r="AL23" s="798"/>
      <c r="AM23" s="798"/>
      <c r="AN23" s="798"/>
      <c r="AO23" s="798"/>
      <c r="AP23" s="793">
        <v>15868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393</v>
      </c>
      <c r="C28" s="750"/>
      <c r="D28" s="750"/>
      <c r="E28" s="750"/>
      <c r="F28" s="750"/>
      <c r="G28" s="750"/>
      <c r="H28" s="750"/>
      <c r="I28" s="750"/>
      <c r="J28" s="750"/>
      <c r="K28" s="750"/>
      <c r="L28" s="750"/>
      <c r="M28" s="750"/>
      <c r="N28" s="750"/>
      <c r="O28" s="750"/>
      <c r="P28" s="751"/>
      <c r="Q28" s="822">
        <v>1928</v>
      </c>
      <c r="R28" s="823"/>
      <c r="S28" s="823"/>
      <c r="T28" s="823"/>
      <c r="U28" s="823"/>
      <c r="V28" s="823">
        <v>1825</v>
      </c>
      <c r="W28" s="823"/>
      <c r="X28" s="823"/>
      <c r="Y28" s="823"/>
      <c r="Z28" s="823"/>
      <c r="AA28" s="823">
        <v>103</v>
      </c>
      <c r="AB28" s="823"/>
      <c r="AC28" s="823"/>
      <c r="AD28" s="823"/>
      <c r="AE28" s="824"/>
      <c r="AF28" s="825">
        <v>103</v>
      </c>
      <c r="AG28" s="823"/>
      <c r="AH28" s="823"/>
      <c r="AI28" s="823"/>
      <c r="AJ28" s="826"/>
      <c r="AK28" s="827">
        <v>177</v>
      </c>
      <c r="AL28" s="828"/>
      <c r="AM28" s="828"/>
      <c r="AN28" s="828"/>
      <c r="AO28" s="828"/>
      <c r="AP28" s="828" t="s">
        <v>565</v>
      </c>
      <c r="AQ28" s="828"/>
      <c r="AR28" s="828"/>
      <c r="AS28" s="828"/>
      <c r="AT28" s="828"/>
      <c r="AU28" s="828" t="s">
        <v>565</v>
      </c>
      <c r="AV28" s="828"/>
      <c r="AW28" s="828"/>
      <c r="AX28" s="828"/>
      <c r="AY28" s="828"/>
      <c r="AZ28" s="829" t="s">
        <v>565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394</v>
      </c>
      <c r="C29" s="781"/>
      <c r="D29" s="781"/>
      <c r="E29" s="781"/>
      <c r="F29" s="781"/>
      <c r="G29" s="781"/>
      <c r="H29" s="781"/>
      <c r="I29" s="781"/>
      <c r="J29" s="781"/>
      <c r="K29" s="781"/>
      <c r="L29" s="781"/>
      <c r="M29" s="781"/>
      <c r="N29" s="781"/>
      <c r="O29" s="781"/>
      <c r="P29" s="782"/>
      <c r="Q29" s="783">
        <v>348</v>
      </c>
      <c r="R29" s="784"/>
      <c r="S29" s="784"/>
      <c r="T29" s="784"/>
      <c r="U29" s="784"/>
      <c r="V29" s="784">
        <v>347</v>
      </c>
      <c r="W29" s="784"/>
      <c r="X29" s="784"/>
      <c r="Y29" s="784"/>
      <c r="Z29" s="784"/>
      <c r="AA29" s="784">
        <v>1</v>
      </c>
      <c r="AB29" s="784"/>
      <c r="AC29" s="784"/>
      <c r="AD29" s="784"/>
      <c r="AE29" s="785"/>
      <c r="AF29" s="786">
        <v>1</v>
      </c>
      <c r="AG29" s="787"/>
      <c r="AH29" s="787"/>
      <c r="AI29" s="787"/>
      <c r="AJ29" s="788"/>
      <c r="AK29" s="834">
        <v>85</v>
      </c>
      <c r="AL29" s="830"/>
      <c r="AM29" s="830"/>
      <c r="AN29" s="830"/>
      <c r="AO29" s="830"/>
      <c r="AP29" s="830" t="s">
        <v>565</v>
      </c>
      <c r="AQ29" s="830"/>
      <c r="AR29" s="830"/>
      <c r="AS29" s="830"/>
      <c r="AT29" s="830"/>
      <c r="AU29" s="830" t="s">
        <v>565</v>
      </c>
      <c r="AV29" s="830"/>
      <c r="AW29" s="830"/>
      <c r="AX29" s="830"/>
      <c r="AY29" s="830"/>
      <c r="AZ29" s="831" t="s">
        <v>565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395</v>
      </c>
      <c r="C30" s="781"/>
      <c r="D30" s="781"/>
      <c r="E30" s="781"/>
      <c r="F30" s="781"/>
      <c r="G30" s="781"/>
      <c r="H30" s="781"/>
      <c r="I30" s="781"/>
      <c r="J30" s="781"/>
      <c r="K30" s="781"/>
      <c r="L30" s="781"/>
      <c r="M30" s="781"/>
      <c r="N30" s="781"/>
      <c r="O30" s="781"/>
      <c r="P30" s="782"/>
      <c r="Q30" s="783">
        <v>315</v>
      </c>
      <c r="R30" s="784"/>
      <c r="S30" s="784"/>
      <c r="T30" s="784"/>
      <c r="U30" s="784"/>
      <c r="V30" s="784">
        <v>318</v>
      </c>
      <c r="W30" s="784"/>
      <c r="X30" s="784"/>
      <c r="Y30" s="784"/>
      <c r="Z30" s="784"/>
      <c r="AA30" s="784" t="s">
        <v>567</v>
      </c>
      <c r="AB30" s="784"/>
      <c r="AC30" s="784"/>
      <c r="AD30" s="784"/>
      <c r="AE30" s="785"/>
      <c r="AF30" s="786">
        <v>426</v>
      </c>
      <c r="AG30" s="787"/>
      <c r="AH30" s="787"/>
      <c r="AI30" s="787"/>
      <c r="AJ30" s="788"/>
      <c r="AK30" s="834" t="s">
        <v>565</v>
      </c>
      <c r="AL30" s="830"/>
      <c r="AM30" s="830"/>
      <c r="AN30" s="830"/>
      <c r="AO30" s="830"/>
      <c r="AP30" s="830">
        <v>613</v>
      </c>
      <c r="AQ30" s="830"/>
      <c r="AR30" s="830"/>
      <c r="AS30" s="830"/>
      <c r="AT30" s="830"/>
      <c r="AU30" s="830" t="s">
        <v>565</v>
      </c>
      <c r="AV30" s="830"/>
      <c r="AW30" s="830"/>
      <c r="AX30" s="830"/>
      <c r="AY30" s="830"/>
      <c r="AZ30" s="831" t="s">
        <v>565</v>
      </c>
      <c r="BA30" s="831"/>
      <c r="BB30" s="831"/>
      <c r="BC30" s="831"/>
      <c r="BD30" s="831"/>
      <c r="BE30" s="832" t="s">
        <v>396</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397</v>
      </c>
      <c r="C31" s="781"/>
      <c r="D31" s="781"/>
      <c r="E31" s="781"/>
      <c r="F31" s="781"/>
      <c r="G31" s="781"/>
      <c r="H31" s="781"/>
      <c r="I31" s="781"/>
      <c r="J31" s="781"/>
      <c r="K31" s="781"/>
      <c r="L31" s="781"/>
      <c r="M31" s="781"/>
      <c r="N31" s="781"/>
      <c r="O31" s="781"/>
      <c r="P31" s="782"/>
      <c r="Q31" s="783">
        <v>408</v>
      </c>
      <c r="R31" s="784"/>
      <c r="S31" s="784"/>
      <c r="T31" s="784"/>
      <c r="U31" s="784"/>
      <c r="V31" s="784">
        <v>429</v>
      </c>
      <c r="W31" s="784"/>
      <c r="X31" s="784"/>
      <c r="Y31" s="784"/>
      <c r="Z31" s="784"/>
      <c r="AA31" s="784" t="s">
        <v>566</v>
      </c>
      <c r="AB31" s="784"/>
      <c r="AC31" s="784"/>
      <c r="AD31" s="784"/>
      <c r="AE31" s="785"/>
      <c r="AF31" s="786">
        <v>15</v>
      </c>
      <c r="AG31" s="787"/>
      <c r="AH31" s="787"/>
      <c r="AI31" s="787"/>
      <c r="AJ31" s="788"/>
      <c r="AK31" s="834">
        <v>185</v>
      </c>
      <c r="AL31" s="830"/>
      <c r="AM31" s="830"/>
      <c r="AN31" s="830"/>
      <c r="AO31" s="830"/>
      <c r="AP31" s="830">
        <v>4680</v>
      </c>
      <c r="AQ31" s="830"/>
      <c r="AR31" s="830"/>
      <c r="AS31" s="830"/>
      <c r="AT31" s="830"/>
      <c r="AU31" s="830">
        <v>3528</v>
      </c>
      <c r="AV31" s="830"/>
      <c r="AW31" s="830"/>
      <c r="AX31" s="830"/>
      <c r="AY31" s="830"/>
      <c r="AZ31" s="831" t="s">
        <v>565</v>
      </c>
      <c r="BA31" s="831"/>
      <c r="BB31" s="831"/>
      <c r="BC31" s="831"/>
      <c r="BD31" s="831"/>
      <c r="BE31" s="832" t="s">
        <v>396</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381</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545</v>
      </c>
      <c r="AG63" s="844"/>
      <c r="AH63" s="844"/>
      <c r="AI63" s="844"/>
      <c r="AJ63" s="845"/>
      <c r="AK63" s="846"/>
      <c r="AL63" s="841"/>
      <c r="AM63" s="841"/>
      <c r="AN63" s="841"/>
      <c r="AO63" s="841"/>
      <c r="AP63" s="844">
        <v>5293</v>
      </c>
      <c r="AQ63" s="844"/>
      <c r="AR63" s="844"/>
      <c r="AS63" s="844"/>
      <c r="AT63" s="844"/>
      <c r="AU63" s="844">
        <v>3528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4" t="s">
        <v>388</v>
      </c>
      <c r="AG66" s="815"/>
      <c r="AH66" s="815"/>
      <c r="AI66" s="815"/>
      <c r="AJ66" s="855"/>
      <c r="AK66" s="733" t="s">
        <v>389</v>
      </c>
      <c r="AL66" s="728"/>
      <c r="AM66" s="728"/>
      <c r="AN66" s="728"/>
      <c r="AO66" s="729"/>
      <c r="AP66" s="733" t="s">
        <v>390</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v>37</v>
      </c>
      <c r="AG68" s="866"/>
      <c r="AH68" s="866"/>
      <c r="AI68" s="866"/>
      <c r="AJ68" s="866"/>
      <c r="AK68" s="866"/>
      <c r="AL68" s="866"/>
      <c r="AM68" s="866"/>
      <c r="AN68" s="866"/>
      <c r="AO68" s="866"/>
      <c r="AP68" s="866" t="s">
        <v>565</v>
      </c>
      <c r="AQ68" s="866"/>
      <c r="AR68" s="866"/>
      <c r="AS68" s="866"/>
      <c r="AT68" s="866"/>
      <c r="AU68" s="866" t="s">
        <v>565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13281</v>
      </c>
      <c r="AG69" s="830"/>
      <c r="AH69" s="830"/>
      <c r="AI69" s="830"/>
      <c r="AJ69" s="830"/>
      <c r="AK69" s="830"/>
      <c r="AL69" s="830"/>
      <c r="AM69" s="830"/>
      <c r="AN69" s="830"/>
      <c r="AO69" s="830"/>
      <c r="AP69" s="830" t="s">
        <v>565</v>
      </c>
      <c r="AQ69" s="830"/>
      <c r="AR69" s="830"/>
      <c r="AS69" s="830"/>
      <c r="AT69" s="830"/>
      <c r="AU69" s="830" t="s">
        <v>565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48</v>
      </c>
      <c r="AG70" s="830"/>
      <c r="AH70" s="830"/>
      <c r="AI70" s="830"/>
      <c r="AJ70" s="830"/>
      <c r="AK70" s="830"/>
      <c r="AL70" s="830"/>
      <c r="AM70" s="830"/>
      <c r="AN70" s="830"/>
      <c r="AO70" s="830"/>
      <c r="AP70" s="830" t="s">
        <v>565</v>
      </c>
      <c r="AQ70" s="830"/>
      <c r="AR70" s="830"/>
      <c r="AS70" s="830"/>
      <c r="AT70" s="830"/>
      <c r="AU70" s="830" t="s">
        <v>565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2528</v>
      </c>
      <c r="AG71" s="830"/>
      <c r="AH71" s="830"/>
      <c r="AI71" s="830"/>
      <c r="AJ71" s="830"/>
      <c r="AK71" s="830"/>
      <c r="AL71" s="830"/>
      <c r="AM71" s="830"/>
      <c r="AN71" s="830"/>
      <c r="AO71" s="830"/>
      <c r="AP71" s="830" t="s">
        <v>565</v>
      </c>
      <c r="AQ71" s="830"/>
      <c r="AR71" s="830"/>
      <c r="AS71" s="830"/>
      <c r="AT71" s="830"/>
      <c r="AU71" s="830" t="s">
        <v>565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1</v>
      </c>
      <c r="AG72" s="830"/>
      <c r="AH72" s="830"/>
      <c r="AI72" s="830"/>
      <c r="AJ72" s="830"/>
      <c r="AK72" s="830"/>
      <c r="AL72" s="830"/>
      <c r="AM72" s="830"/>
      <c r="AN72" s="830"/>
      <c r="AO72" s="830"/>
      <c r="AP72" s="830" t="s">
        <v>565</v>
      </c>
      <c r="AQ72" s="830"/>
      <c r="AR72" s="830"/>
      <c r="AS72" s="830"/>
      <c r="AT72" s="830"/>
      <c r="AU72" s="830" t="s">
        <v>565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t="s">
        <v>565</v>
      </c>
      <c r="AG73" s="830"/>
      <c r="AH73" s="830"/>
      <c r="AI73" s="830"/>
      <c r="AJ73" s="830"/>
      <c r="AK73" s="830"/>
      <c r="AL73" s="830"/>
      <c r="AM73" s="830"/>
      <c r="AN73" s="830"/>
      <c r="AO73" s="830"/>
      <c r="AP73" s="830" t="s">
        <v>565</v>
      </c>
      <c r="AQ73" s="830"/>
      <c r="AR73" s="830"/>
      <c r="AS73" s="830"/>
      <c r="AT73" s="830"/>
      <c r="AU73" s="830" t="s">
        <v>565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18</v>
      </c>
      <c r="AG74" s="830"/>
      <c r="AH74" s="830"/>
      <c r="AI74" s="830"/>
      <c r="AJ74" s="830"/>
      <c r="AK74" s="830"/>
      <c r="AL74" s="830"/>
      <c r="AM74" s="830"/>
      <c r="AN74" s="830"/>
      <c r="AO74" s="830"/>
      <c r="AP74" s="830" t="s">
        <v>565</v>
      </c>
      <c r="AQ74" s="830"/>
      <c r="AR74" s="830"/>
      <c r="AS74" s="830"/>
      <c r="AT74" s="830"/>
      <c r="AU74" s="830" t="s">
        <v>565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v>1</v>
      </c>
      <c r="AG75" s="878"/>
      <c r="AH75" s="878"/>
      <c r="AI75" s="878"/>
      <c r="AJ75" s="834"/>
      <c r="AK75" s="879"/>
      <c r="AL75" s="878"/>
      <c r="AM75" s="878"/>
      <c r="AN75" s="878"/>
      <c r="AO75" s="834"/>
      <c r="AP75" s="879" t="s">
        <v>565</v>
      </c>
      <c r="AQ75" s="878"/>
      <c r="AR75" s="878"/>
      <c r="AS75" s="878"/>
      <c r="AT75" s="834"/>
      <c r="AU75" s="879" t="s">
        <v>565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560</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13</v>
      </c>
      <c r="AG76" s="878"/>
      <c r="AH76" s="878"/>
      <c r="AI76" s="878"/>
      <c r="AJ76" s="834"/>
      <c r="AK76" s="879"/>
      <c r="AL76" s="878"/>
      <c r="AM76" s="878"/>
      <c r="AN76" s="878"/>
      <c r="AO76" s="834"/>
      <c r="AP76" s="879" t="s">
        <v>565</v>
      </c>
      <c r="AQ76" s="878"/>
      <c r="AR76" s="878"/>
      <c r="AS76" s="878"/>
      <c r="AT76" s="834"/>
      <c r="AU76" s="879" t="s">
        <v>565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561</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44</v>
      </c>
      <c r="AG77" s="878"/>
      <c r="AH77" s="878"/>
      <c r="AI77" s="878"/>
      <c r="AJ77" s="834"/>
      <c r="AK77" s="879"/>
      <c r="AL77" s="878"/>
      <c r="AM77" s="878"/>
      <c r="AN77" s="878"/>
      <c r="AO77" s="834"/>
      <c r="AP77" s="879">
        <v>21</v>
      </c>
      <c r="AQ77" s="878"/>
      <c r="AR77" s="878"/>
      <c r="AS77" s="878"/>
      <c r="AT77" s="834"/>
      <c r="AU77" s="879">
        <v>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562</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15</v>
      </c>
      <c r="AG78" s="830"/>
      <c r="AH78" s="830"/>
      <c r="AI78" s="830"/>
      <c r="AJ78" s="830"/>
      <c r="AK78" s="830"/>
      <c r="AL78" s="830"/>
      <c r="AM78" s="830"/>
      <c r="AN78" s="830"/>
      <c r="AO78" s="830"/>
      <c r="AP78" s="830" t="s">
        <v>565</v>
      </c>
      <c r="AQ78" s="830"/>
      <c r="AR78" s="830"/>
      <c r="AS78" s="830"/>
      <c r="AT78" s="830"/>
      <c r="AU78" s="830" t="s">
        <v>565</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563</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6</v>
      </c>
      <c r="AG79" s="830"/>
      <c r="AH79" s="830"/>
      <c r="AI79" s="830"/>
      <c r="AJ79" s="830"/>
      <c r="AK79" s="830"/>
      <c r="AL79" s="830"/>
      <c r="AM79" s="830"/>
      <c r="AN79" s="830"/>
      <c r="AO79" s="830"/>
      <c r="AP79" s="830" t="s">
        <v>565</v>
      </c>
      <c r="AQ79" s="830"/>
      <c r="AR79" s="830"/>
      <c r="AS79" s="830"/>
      <c r="AT79" s="830"/>
      <c r="AU79" s="830" t="s">
        <v>565</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564</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1</v>
      </c>
      <c r="AG80" s="830"/>
      <c r="AH80" s="830"/>
      <c r="AI80" s="830"/>
      <c r="AJ80" s="830"/>
      <c r="AK80" s="830"/>
      <c r="AL80" s="830"/>
      <c r="AM80" s="830"/>
      <c r="AN80" s="830"/>
      <c r="AO80" s="830"/>
      <c r="AP80" s="830" t="s">
        <v>565</v>
      </c>
      <c r="AQ80" s="830"/>
      <c r="AR80" s="830"/>
      <c r="AS80" s="830"/>
      <c r="AT80" s="830"/>
      <c r="AU80" s="830" t="s">
        <v>565</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381</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15993</v>
      </c>
      <c r="AG88" s="844"/>
      <c r="AH88" s="844"/>
      <c r="AI88" s="844"/>
      <c r="AJ88" s="844"/>
      <c r="AK88" s="841"/>
      <c r="AL88" s="841"/>
      <c r="AM88" s="841"/>
      <c r="AN88" s="841"/>
      <c r="AO88" s="841"/>
      <c r="AP88" s="844">
        <v>21</v>
      </c>
      <c r="AQ88" s="844"/>
      <c r="AR88" s="844"/>
      <c r="AS88" s="844"/>
      <c r="AT88" s="844"/>
      <c r="AU88" s="844">
        <v>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1222</v>
      </c>
      <c r="CS102" s="852"/>
      <c r="CT102" s="852"/>
      <c r="CU102" s="852"/>
      <c r="CV102" s="891"/>
      <c r="CW102" s="890">
        <v>356</v>
      </c>
      <c r="CX102" s="852"/>
      <c r="CY102" s="852"/>
      <c r="CZ102" s="852"/>
      <c r="DA102" s="891"/>
      <c r="DB102" s="890">
        <v>3457</v>
      </c>
      <c r="DC102" s="852"/>
      <c r="DD102" s="852"/>
      <c r="DE102" s="852"/>
      <c r="DF102" s="891"/>
      <c r="DG102" s="890" t="s">
        <v>565</v>
      </c>
      <c r="DH102" s="852"/>
      <c r="DI102" s="852"/>
      <c r="DJ102" s="852"/>
      <c r="DK102" s="891"/>
      <c r="DL102" s="890" t="s">
        <v>565</v>
      </c>
      <c r="DM102" s="852"/>
      <c r="DN102" s="852"/>
      <c r="DO102" s="852"/>
      <c r="DP102" s="891"/>
      <c r="DQ102" s="890">
        <v>1717</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1156464</v>
      </c>
      <c r="AB110" s="900"/>
      <c r="AC110" s="900"/>
      <c r="AD110" s="900"/>
      <c r="AE110" s="901"/>
      <c r="AF110" s="902">
        <v>1262350</v>
      </c>
      <c r="AG110" s="900"/>
      <c r="AH110" s="900"/>
      <c r="AI110" s="900"/>
      <c r="AJ110" s="901"/>
      <c r="AK110" s="902">
        <v>1244602</v>
      </c>
      <c r="AL110" s="900"/>
      <c r="AM110" s="900"/>
      <c r="AN110" s="900"/>
      <c r="AO110" s="901"/>
      <c r="AP110" s="903">
        <v>28.2</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14077659</v>
      </c>
      <c r="BR110" s="931"/>
      <c r="BS110" s="931"/>
      <c r="BT110" s="931"/>
      <c r="BU110" s="931"/>
      <c r="BV110" s="931">
        <v>14312565</v>
      </c>
      <c r="BW110" s="931"/>
      <c r="BX110" s="931"/>
      <c r="BY110" s="931"/>
      <c r="BZ110" s="931"/>
      <c r="CA110" s="931">
        <v>15868496</v>
      </c>
      <c r="CB110" s="931"/>
      <c r="CC110" s="931"/>
      <c r="CD110" s="931"/>
      <c r="CE110" s="931"/>
      <c r="CF110" s="944">
        <v>359.3</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3695261</v>
      </c>
      <c r="BR112" s="926"/>
      <c r="BS112" s="926"/>
      <c r="BT112" s="926"/>
      <c r="BU112" s="926"/>
      <c r="BV112" s="926">
        <v>3652964</v>
      </c>
      <c r="BW112" s="926"/>
      <c r="BX112" s="926"/>
      <c r="BY112" s="926"/>
      <c r="BZ112" s="926"/>
      <c r="CA112" s="926">
        <v>3528444</v>
      </c>
      <c r="CB112" s="926"/>
      <c r="CC112" s="926"/>
      <c r="CD112" s="926"/>
      <c r="CE112" s="926"/>
      <c r="CF112" s="920">
        <v>79.900000000000006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177760</v>
      </c>
      <c r="AB113" s="938"/>
      <c r="AC113" s="938"/>
      <c r="AD113" s="938"/>
      <c r="AE113" s="939"/>
      <c r="AF113" s="940">
        <v>182034</v>
      </c>
      <c r="AG113" s="938"/>
      <c r="AH113" s="938"/>
      <c r="AI113" s="938"/>
      <c r="AJ113" s="939"/>
      <c r="AK113" s="940">
        <v>185089</v>
      </c>
      <c r="AL113" s="938"/>
      <c r="AM113" s="938"/>
      <c r="AN113" s="938"/>
      <c r="AO113" s="939"/>
      <c r="AP113" s="941">
        <v>4.2</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3881</v>
      </c>
      <c r="BR113" s="926"/>
      <c r="BS113" s="926"/>
      <c r="BT113" s="926"/>
      <c r="BU113" s="926"/>
      <c r="BV113" s="926">
        <v>5556</v>
      </c>
      <c r="BW113" s="926"/>
      <c r="BX113" s="926"/>
      <c r="BY113" s="926"/>
      <c r="BZ113" s="926"/>
      <c r="CA113" s="926">
        <v>6566</v>
      </c>
      <c r="CB113" s="926"/>
      <c r="CC113" s="926"/>
      <c r="CD113" s="926"/>
      <c r="CE113" s="926"/>
      <c r="CF113" s="920">
        <v>0.1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3197</v>
      </c>
      <c r="AB114" s="959"/>
      <c r="AC114" s="959"/>
      <c r="AD114" s="959"/>
      <c r="AE114" s="960"/>
      <c r="AF114" s="961">
        <v>1302</v>
      </c>
      <c r="AG114" s="959"/>
      <c r="AH114" s="959"/>
      <c r="AI114" s="959"/>
      <c r="AJ114" s="960"/>
      <c r="AK114" s="961">
        <v>1321</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893813</v>
      </c>
      <c r="BR114" s="926"/>
      <c r="BS114" s="926"/>
      <c r="BT114" s="926"/>
      <c r="BU114" s="926"/>
      <c r="BV114" s="926">
        <v>943640</v>
      </c>
      <c r="BW114" s="926"/>
      <c r="BX114" s="926"/>
      <c r="BY114" s="926"/>
      <c r="BZ114" s="926"/>
      <c r="CA114" s="926">
        <v>1004088</v>
      </c>
      <c r="CB114" s="926"/>
      <c r="CC114" s="926"/>
      <c r="CD114" s="926"/>
      <c r="CE114" s="926"/>
      <c r="CF114" s="920">
        <v>22.7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1093223</v>
      </c>
      <c r="BR115" s="926"/>
      <c r="BS115" s="926"/>
      <c r="BT115" s="926"/>
      <c r="BU115" s="926"/>
      <c r="BV115" s="926">
        <v>1392339</v>
      </c>
      <c r="BW115" s="926"/>
      <c r="BX115" s="926"/>
      <c r="BY115" s="926"/>
      <c r="BZ115" s="926"/>
      <c r="CA115" s="926">
        <v>1716955</v>
      </c>
      <c r="CB115" s="926"/>
      <c r="CC115" s="926"/>
      <c r="CD115" s="926"/>
      <c r="CE115" s="926"/>
      <c r="CF115" s="920">
        <v>38.9</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245</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1337421</v>
      </c>
      <c r="AB117" s="979"/>
      <c r="AC117" s="979"/>
      <c r="AD117" s="979"/>
      <c r="AE117" s="980"/>
      <c r="AF117" s="981">
        <v>1445686</v>
      </c>
      <c r="AG117" s="979"/>
      <c r="AH117" s="979"/>
      <c r="AI117" s="979"/>
      <c r="AJ117" s="980"/>
      <c r="AK117" s="981">
        <v>1431257</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19763837</v>
      </c>
      <c r="BR119" s="1000"/>
      <c r="BS119" s="1000"/>
      <c r="BT119" s="1000"/>
      <c r="BU119" s="1000"/>
      <c r="BV119" s="1000">
        <v>20307064</v>
      </c>
      <c r="BW119" s="1000"/>
      <c r="BX119" s="1000"/>
      <c r="BY119" s="1000"/>
      <c r="BZ119" s="1000"/>
      <c r="CA119" s="1000">
        <v>22124549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7504023</v>
      </c>
      <c r="BR120" s="931"/>
      <c r="BS120" s="931"/>
      <c r="BT120" s="931"/>
      <c r="BU120" s="931"/>
      <c r="BV120" s="931">
        <v>8204317</v>
      </c>
      <c r="BW120" s="931"/>
      <c r="BX120" s="931"/>
      <c r="BY120" s="931"/>
      <c r="BZ120" s="931"/>
      <c r="CA120" s="931">
        <v>7981330</v>
      </c>
      <c r="CB120" s="931"/>
      <c r="CC120" s="931"/>
      <c r="CD120" s="931"/>
      <c r="CE120" s="931"/>
      <c r="CF120" s="944">
        <v>180.7</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3693815</v>
      </c>
      <c r="DH120" s="931"/>
      <c r="DI120" s="931"/>
      <c r="DJ120" s="931"/>
      <c r="DK120" s="931"/>
      <c r="DL120" s="931">
        <v>3652964</v>
      </c>
      <c r="DM120" s="931"/>
      <c r="DN120" s="931"/>
      <c r="DO120" s="931"/>
      <c r="DP120" s="931"/>
      <c r="DQ120" s="931">
        <v>3528444</v>
      </c>
      <c r="DR120" s="931"/>
      <c r="DS120" s="931"/>
      <c r="DT120" s="931"/>
      <c r="DU120" s="931"/>
      <c r="DV120" s="932">
        <v>79.900000000000006</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4179004</v>
      </c>
      <c r="BR121" s="926"/>
      <c r="BS121" s="926"/>
      <c r="BT121" s="926"/>
      <c r="BU121" s="926"/>
      <c r="BV121" s="926">
        <v>4013657</v>
      </c>
      <c r="BW121" s="926"/>
      <c r="BX121" s="926"/>
      <c r="BY121" s="926"/>
      <c r="BZ121" s="926"/>
      <c r="CA121" s="926">
        <v>3877612</v>
      </c>
      <c r="CB121" s="926"/>
      <c r="CC121" s="926"/>
      <c r="CD121" s="926"/>
      <c r="CE121" s="926"/>
      <c r="CF121" s="920">
        <v>87.8</v>
      </c>
      <c r="CG121" s="921"/>
      <c r="CH121" s="921"/>
      <c r="CI121" s="921"/>
      <c r="CJ121" s="921"/>
      <c r="CK121" s="1009"/>
      <c r="CL121" s="1010"/>
      <c r="CM121" s="1010"/>
      <c r="CN121" s="1010"/>
      <c r="CO121" s="1011"/>
      <c r="CP121" s="1019" t="s">
        <v>451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10972986</v>
      </c>
      <c r="BR122" s="1000"/>
      <c r="BS122" s="1000"/>
      <c r="BT122" s="1000"/>
      <c r="BU122" s="1000"/>
      <c r="BV122" s="1000">
        <v>10780427</v>
      </c>
      <c r="BW122" s="1000"/>
      <c r="BX122" s="1000"/>
      <c r="BY122" s="1000"/>
      <c r="BZ122" s="1000"/>
      <c r="CA122" s="1000">
        <v>11063144</v>
      </c>
      <c r="CB122" s="1000"/>
      <c r="CC122" s="1000"/>
      <c r="CD122" s="1000"/>
      <c r="CE122" s="1000"/>
      <c r="CF122" s="1017">
        <v>250.5</v>
      </c>
      <c r="CG122" s="1018"/>
      <c r="CH122" s="1018"/>
      <c r="CI122" s="1018"/>
      <c r="CJ122" s="1018"/>
      <c r="CK122" s="1009"/>
      <c r="CL122" s="1010"/>
      <c r="CM122" s="1010"/>
      <c r="CN122" s="1010"/>
      <c r="CO122" s="1011"/>
      <c r="CP122" s="1019" t="s">
        <v>453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454</v>
      </c>
      <c r="BP123" s="1005"/>
      <c r="BQ123" s="1063">
        <v>22656013</v>
      </c>
      <c r="BR123" s="1064"/>
      <c r="BS123" s="1064"/>
      <c r="BT123" s="1064"/>
      <c r="BU123" s="1064"/>
      <c r="BV123" s="1064">
        <v>22998401</v>
      </c>
      <c r="BW123" s="1064"/>
      <c r="BX123" s="1064"/>
      <c r="BY123" s="1064"/>
      <c r="BZ123" s="1064"/>
      <c r="CA123" s="1064">
        <v>22922086</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1446</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v>1093223</v>
      </c>
      <c r="DH127" s="926"/>
      <c r="DI127" s="926"/>
      <c r="DJ127" s="926"/>
      <c r="DK127" s="926"/>
      <c r="DL127" s="926">
        <v>1392339</v>
      </c>
      <c r="DM127" s="926"/>
      <c r="DN127" s="926"/>
      <c r="DO127" s="926"/>
      <c r="DP127" s="926"/>
      <c r="DQ127" s="926">
        <v>1716955</v>
      </c>
      <c r="DR127" s="926"/>
      <c r="DS127" s="926"/>
      <c r="DT127" s="926"/>
      <c r="DU127" s="926"/>
      <c r="DV127" s="927">
        <v>38.9</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167202</v>
      </c>
      <c r="AB128" s="1046"/>
      <c r="AC128" s="1046"/>
      <c r="AD128" s="1046"/>
      <c r="AE128" s="1047"/>
      <c r="AF128" s="1048">
        <v>217092</v>
      </c>
      <c r="AG128" s="1046"/>
      <c r="AH128" s="1046"/>
      <c r="AI128" s="1046"/>
      <c r="AJ128" s="1047"/>
      <c r="AK128" s="1048">
        <v>203681</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14.8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4998696</v>
      </c>
      <c r="AB129" s="959"/>
      <c r="AC129" s="959"/>
      <c r="AD129" s="959"/>
      <c r="AE129" s="960"/>
      <c r="AF129" s="961">
        <v>5180616</v>
      </c>
      <c r="AG129" s="959"/>
      <c r="AH129" s="959"/>
      <c r="AI129" s="959"/>
      <c r="AJ129" s="960"/>
      <c r="AK129" s="961">
        <v>5313308</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836924</v>
      </c>
      <c r="AB130" s="959"/>
      <c r="AC130" s="959"/>
      <c r="AD130" s="959"/>
      <c r="AE130" s="960"/>
      <c r="AF130" s="961">
        <v>903041</v>
      </c>
      <c r="AG130" s="959"/>
      <c r="AH130" s="959"/>
      <c r="AI130" s="959"/>
      <c r="AJ130" s="960"/>
      <c r="AK130" s="961">
        <v>897177</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4161772</v>
      </c>
      <c r="AB131" s="986"/>
      <c r="AC131" s="986"/>
      <c r="AD131" s="986"/>
      <c r="AE131" s="987"/>
      <c r="AF131" s="985">
        <v>4277575</v>
      </c>
      <c r="AG131" s="986"/>
      <c r="AH131" s="986"/>
      <c r="AI131" s="986"/>
      <c r="AJ131" s="987"/>
      <c r="AK131" s="985">
        <v>4416131</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8.0084877310000007</v>
      </c>
      <c r="AB132" s="1097"/>
      <c r="AC132" s="1097"/>
      <c r="AD132" s="1097"/>
      <c r="AE132" s="1098"/>
      <c r="AF132" s="1099">
        <v>7.6106906370000003</v>
      </c>
      <c r="AG132" s="1097"/>
      <c r="AH132" s="1097"/>
      <c r="AI132" s="1097"/>
      <c r="AJ132" s="1098"/>
      <c r="AK132" s="1099">
        <v>7.4816394710000003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8.1999999999999993</v>
      </c>
      <c r="AB133" s="1080"/>
      <c r="AC133" s="1080"/>
      <c r="AD133" s="1080"/>
      <c r="AE133" s="1081"/>
      <c r="AF133" s="1079">
        <v>7.7</v>
      </c>
      <c r="AG133" s="1080"/>
      <c r="AH133" s="1080"/>
      <c r="AI133" s="1080"/>
      <c r="AJ133" s="1081"/>
      <c r="AK133" s="1079">
        <v>7.7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mBYM/Y9rUqgLrTWTj7XOewghxsvgXzbs5RBcxdRdjuca8XFTV9dWnl//pMYx4EuJOEwo42x44vnRN07FPzqig==" saltValue="6+BsRq9RkFA/7yJs0dUL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PcFPb15rdl+dqabOs+Q5J7Em2uJAgStZjp0Viwx+cLm66Al/feQ6hT54XhSIhQYl/azBvU9of1m2g+gi0NW9A==" saltValue="/Ajqv+F4izo+dFXJ7KSN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je+3LLh42K+rT7318czN50rbxpNAND1t9e5iwGUptdd/9Y3Z3abGDmzUB7wK8fUDcrygS+8IsZ5InjIGdUH4A==" saltValue="v5gtStRCBqM6eeektbEy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1320057</v>
      </c>
      <c r="AP9" s="269">
        <v>89350</v>
      </c>
      <c r="AQ9" s="270">
        <v>102505</v>
      </c>
      <c r="AR9" s="271">
        <v>-12.8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214217</v>
      </c>
      <c r="AP10" s="272">
        <v>14500</v>
      </c>
      <c r="AQ10" s="273">
        <v>13118</v>
      </c>
      <c r="AR10" s="274">
        <v>10.5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532</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v>9578</v>
      </c>
      <c r="AP12" s="272">
        <v>648</v>
      </c>
      <c r="AQ12" s="273">
        <v>70</v>
      </c>
      <c r="AR12" s="274">
        <v>825.7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27316</v>
      </c>
      <c r="AP13" s="272">
        <v>1849</v>
      </c>
      <c r="AQ13" s="273">
        <v>4255</v>
      </c>
      <c r="AR13" s="274">
        <v>-56.5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t="s">
        <v>491</v>
      </c>
      <c r="AP14" s="272" t="s">
        <v>491</v>
      </c>
      <c r="AQ14" s="273">
        <v>1813</v>
      </c>
      <c r="AR14" s="274" t="s">
        <v>491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-8728</v>
      </c>
      <c r="AP15" s="272">
        <v>-591</v>
      </c>
      <c r="AQ15" s="273">
        <v>-6003</v>
      </c>
      <c r="AR15" s="274">
        <v>-90.2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1562440</v>
      </c>
      <c r="AP16" s="272">
        <v>105756</v>
      </c>
      <c r="AQ16" s="273">
        <v>116291</v>
      </c>
      <c r="AR16" s="274">
        <v>-9.1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7.85</v>
      </c>
      <c r="AP21" s="286">
        <v>9.5500000000000007</v>
      </c>
      <c r="AQ21" s="287">
        <v>-1.7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94.4</v>
      </c>
      <c r="AP22" s="291">
        <v>96.7</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1244602</v>
      </c>
      <c r="AP32" s="300">
        <v>84243</v>
      </c>
      <c r="AQ32" s="301">
        <v>49899</v>
      </c>
      <c r="AR32" s="302">
        <v>68.8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v>2</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185089</v>
      </c>
      <c r="AP35" s="300">
        <v>12528</v>
      </c>
      <c r="AQ35" s="301">
        <v>13394</v>
      </c>
      <c r="AR35" s="302">
        <v>-6.5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1321</v>
      </c>
      <c r="AP36" s="300">
        <v>89</v>
      </c>
      <c r="AQ36" s="301">
        <v>2489</v>
      </c>
      <c r="AR36" s="302">
        <v>-96.4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491</v>
      </c>
      <c r="AP37" s="300" t="s">
        <v>491</v>
      </c>
      <c r="AQ37" s="301">
        <v>625</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245</v>
      </c>
      <c r="AP38" s="303">
        <v>17</v>
      </c>
      <c r="AQ38" s="304">
        <v>5</v>
      </c>
      <c r="AR38" s="292">
        <v>240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-203681</v>
      </c>
      <c r="AP39" s="300">
        <v>-13786</v>
      </c>
      <c r="AQ39" s="301">
        <v>-2982</v>
      </c>
      <c r="AR39" s="302">
        <v>362.3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-897177</v>
      </c>
      <c r="AP40" s="300">
        <v>-60727</v>
      </c>
      <c r="AQ40" s="301">
        <v>-43756</v>
      </c>
      <c r="AR40" s="302">
        <v>38.799999999999997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330399</v>
      </c>
      <c r="AP41" s="300">
        <v>22364</v>
      </c>
      <c r="AQ41" s="301">
        <v>19675</v>
      </c>
      <c r="AR41" s="302">
        <v>13.7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2065390</v>
      </c>
      <c r="AN51" s="322">
        <v>132712</v>
      </c>
      <c r="AO51" s="323">
        <v>176</v>
      </c>
      <c r="AP51" s="324">
        <v>96248</v>
      </c>
      <c r="AQ51" s="325">
        <v>10</v>
      </c>
      <c r="AR51" s="326">
        <v>166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1948516</v>
      </c>
      <c r="AN52" s="330">
        <v>125202</v>
      </c>
      <c r="AO52" s="331">
        <v>233</v>
      </c>
      <c r="AP52" s="332">
        <v>55768</v>
      </c>
      <c r="AQ52" s="333">
        <v>17.5</v>
      </c>
      <c r="AR52" s="334">
        <v>215.5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2991643</v>
      </c>
      <c r="AN53" s="322">
        <v>194946</v>
      </c>
      <c r="AO53" s="323">
        <v>46.9</v>
      </c>
      <c r="AP53" s="324">
        <v>76413</v>
      </c>
      <c r="AQ53" s="325">
        <v>-20.6</v>
      </c>
      <c r="AR53" s="326">
        <v>67.5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2757327</v>
      </c>
      <c r="AN54" s="330">
        <v>179677</v>
      </c>
      <c r="AO54" s="331">
        <v>43.5</v>
      </c>
      <c r="AP54" s="332">
        <v>39658</v>
      </c>
      <c r="AQ54" s="333">
        <v>-28.9</v>
      </c>
      <c r="AR54" s="334">
        <v>72.400000000000006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568517</v>
      </c>
      <c r="AN55" s="322">
        <v>37471</v>
      </c>
      <c r="AO55" s="323">
        <v>-80.8</v>
      </c>
      <c r="AP55" s="324">
        <v>66481</v>
      </c>
      <c r="AQ55" s="325">
        <v>-13</v>
      </c>
      <c r="AR55" s="326">
        <v>-67.8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302817</v>
      </c>
      <c r="AN56" s="330">
        <v>19959</v>
      </c>
      <c r="AO56" s="331">
        <v>-88.9</v>
      </c>
      <c r="AP56" s="332">
        <v>36120</v>
      </c>
      <c r="AQ56" s="333">
        <v>-8.9</v>
      </c>
      <c r="AR56" s="334">
        <v>-80</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1997381</v>
      </c>
      <c r="AN57" s="322">
        <v>133176</v>
      </c>
      <c r="AO57" s="323">
        <v>255.4</v>
      </c>
      <c r="AP57" s="324">
        <v>67825</v>
      </c>
      <c r="AQ57" s="325">
        <v>2</v>
      </c>
      <c r="AR57" s="326">
        <v>253.4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1299351</v>
      </c>
      <c r="AN58" s="330">
        <v>86635</v>
      </c>
      <c r="AO58" s="331">
        <v>334.1</v>
      </c>
      <c r="AP58" s="332">
        <v>39417</v>
      </c>
      <c r="AQ58" s="333">
        <v>9.1</v>
      </c>
      <c r="AR58" s="334">
        <v>325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3725103</v>
      </c>
      <c r="AN59" s="322">
        <v>252139</v>
      </c>
      <c r="AO59" s="323">
        <v>89.3</v>
      </c>
      <c r="AP59" s="324">
        <v>81158</v>
      </c>
      <c r="AQ59" s="325">
        <v>19.7</v>
      </c>
      <c r="AR59" s="326">
        <v>69.599999999999994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2234567</v>
      </c>
      <c r="AN60" s="330">
        <v>151250</v>
      </c>
      <c r="AO60" s="331">
        <v>74.599999999999994</v>
      </c>
      <c r="AP60" s="332">
        <v>45320</v>
      </c>
      <c r="AQ60" s="333">
        <v>15</v>
      </c>
      <c r="AR60" s="334">
        <v>59.6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2269607</v>
      </c>
      <c r="AN61" s="337">
        <v>150089</v>
      </c>
      <c r="AO61" s="338">
        <v>97.4</v>
      </c>
      <c r="AP61" s="339">
        <v>77625</v>
      </c>
      <c r="AQ61" s="340">
        <v>-0.4</v>
      </c>
      <c r="AR61" s="326">
        <v>97.8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1708516</v>
      </c>
      <c r="AN62" s="330">
        <v>112545</v>
      </c>
      <c r="AO62" s="331">
        <v>119.3</v>
      </c>
      <c r="AP62" s="332">
        <v>43257</v>
      </c>
      <c r="AQ62" s="333">
        <v>0.8</v>
      </c>
      <c r="AR62" s="334">
        <v>118.5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gxiZIEIc1g40SAHiq4bqWD3GoYh9ik6aprycXIW3/yygK1TpflCNYe2MdAE4J5mFkd8eIOmSaco8FuVCNQFhw==" saltValue="CymfvsWDK8jxAwjXt4uL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mQOSfUADpM7wInjuHPdi4ZWFMaMT+LlX5FOg1b3hQBRwPTNnwC2YB5FN8Bh6D4o/8vSHagUHOVo6DF3TdrjdPQ==" saltValue="TLBcysYbH31wSJUJ9+V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b/r6AqunUPG/pb/6bBVByTcLvjYKOtdGYgEivzVl/seBsjbBPZl1N4+T4Fwl4vlnEqtcEysjpv+Ifn3mOwJ4Wg==" saltValue="lf13UmcMaRkPhjrQHC6i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21.21</v>
      </c>
      <c r="G47" s="12">
        <v>20.5</v>
      </c>
      <c r="H47" s="12">
        <v>26.77</v>
      </c>
      <c r="I47" s="12">
        <v>32.799999999999997</v>
      </c>
      <c r="J47" s="13">
        <v>31.81</v>
      </c>
    </row>
    <row r="48" spans="2:10" ht="57.75" customHeight="1" x14ac:dyDescent="0.15">
      <c r="B48" s="14"/>
      <c r="C48" s="1141" t="s">
        <v>4</v>
      </c>
      <c r="D48" s="1141"/>
      <c r="E48" s="1142"/>
      <c r="F48" s="15">
        <v>1.52</v>
      </c>
      <c r="G48" s="16">
        <v>11.26</v>
      </c>
      <c r="H48" s="16">
        <v>14.3</v>
      </c>
      <c r="I48" s="16">
        <v>6.97</v>
      </c>
      <c r="J48" s="17">
        <v>1.66</v>
      </c>
    </row>
    <row r="49" spans="2:10" ht="57.75" customHeight="1" thickBot="1" x14ac:dyDescent="0.2">
      <c r="B49" s="18"/>
      <c r="C49" s="1143" t="s">
        <v>5</v>
      </c>
      <c r="D49" s="1143"/>
      <c r="E49" s="1144"/>
      <c r="F49" s="19">
        <v>0.55000000000000004</v>
      </c>
      <c r="G49" s="20">
        <v>9.86</v>
      </c>
      <c r="H49" s="20">
        <v>2.81</v>
      </c>
      <c r="I49" s="20" t="s">
        <v>535</v>
      </c>
      <c r="J49" s="21" t="s">
        <v>536</v>
      </c>
    </row>
    <row r="50" spans="2:10" x14ac:dyDescent="0.15"/>
  </sheetData>
  <sheetProtection algorithmName="SHA-512" hashValue="IEsHVLWHAyPB5fGdRZwTpLDtyEkD1/amePrGAwk5BaH3Y2hMvA3YRMwCmRgc4Rvwu6h8FxAWyStYXKI3Ck61Gw==" saltValue="bs0DVrqAhM2g3s+3eYmu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2026-03-12T02:36:11Z</cp:lastPrinted>
  <dcterms:created xsi:type="dcterms:W3CDTF">2026-02-23T09:12:59Z</dcterms:created>
  <dcterms:modified xsi:type="dcterms:W3CDTF">2026-03-12T02:41:18Z</dcterms:modified>
  <cp:category/>
</cp:coreProperties>
</file>